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735" tabRatio="885" activeTab="1"/>
  </bookViews>
  <sheets>
    <sheet name="REKAPITULACIJA" sheetId="6" r:id="rId1"/>
    <sheet name="DEMONTAŽE I RUŠENJA" sheetId="15" r:id="rId2"/>
    <sheet name="UGRADNJA VRATA I PROZORA" sheetId="35" r:id="rId3"/>
    <sheet name="KROVOPOKRIVAČKI" sheetId="36" r:id="rId4"/>
    <sheet name="FASADERSKI" sheetId="19" r:id="rId5"/>
    <sheet name="LIMARSKI" sheetId="21" r:id="rId6"/>
    <sheet name="OSTALI" sheetId="37" r:id="rId7"/>
  </sheets>
  <definedNames>
    <definedName name="_xlnm.Print_Area" localSheetId="1">'DEMONTAŽE I RUŠENJA'!$A$1:$F$19</definedName>
    <definedName name="_xlnm.Print_Area" localSheetId="4">FASADERSKI!$A$1:$F$29</definedName>
    <definedName name="_xlnm.Print_Area" localSheetId="3">KROVOPOKRIVAČKI!$A$1:$F$22</definedName>
    <definedName name="_xlnm.Print_Area" localSheetId="5">LIMARSKI!$A$1:$F$17</definedName>
    <definedName name="_xlnm.Print_Area" localSheetId="6">OSTALI!$A$1:$F$13</definedName>
    <definedName name="_xlnm.Print_Area" localSheetId="2">'UGRADNJA VRATA I PROZORA'!$A$1:$F$23</definedName>
  </definedNames>
  <calcPr calcId="152511"/>
</workbook>
</file>

<file path=xl/calcChain.xml><?xml version="1.0" encoding="utf-8"?>
<calcChain xmlns="http://schemas.openxmlformats.org/spreadsheetml/2006/main">
  <c r="D18" i="35" l="1"/>
  <c r="D16" i="35"/>
  <c r="D17" i="35"/>
  <c r="D19" i="35"/>
  <c r="B20" i="6" l="1"/>
  <c r="A20" i="6"/>
  <c r="B2" i="37"/>
  <c r="D20" i="35"/>
  <c r="D16" i="21"/>
  <c r="D19" i="36"/>
  <c r="D25" i="19"/>
  <c r="D22" i="19"/>
  <c r="D28" i="19"/>
  <c r="D20" i="19"/>
  <c r="D22" i="35"/>
  <c r="D20" i="36" l="1"/>
  <c r="A19" i="6" l="1"/>
  <c r="A18" i="6"/>
  <c r="A17" i="6"/>
  <c r="A16" i="6"/>
  <c r="A15" i="6"/>
  <c r="B17" i="6"/>
  <c r="B2" i="36"/>
  <c r="B2" i="21"/>
  <c r="B2" i="19"/>
  <c r="B2" i="35"/>
  <c r="B2" i="15"/>
  <c r="D15" i="21" l="1"/>
  <c r="D21" i="35" l="1"/>
  <c r="B19" i="6" l="1"/>
  <c r="B18" i="6"/>
  <c r="B16" i="6"/>
  <c r="B15" i="6" l="1"/>
</calcChain>
</file>

<file path=xl/sharedStrings.xml><?xml version="1.0" encoding="utf-8"?>
<sst xmlns="http://schemas.openxmlformats.org/spreadsheetml/2006/main" count="189" uniqueCount="110">
  <si>
    <t>Investitor ima pravo provjeriti materijal kojim izvođač izvodi radove. U tu svrhu izvođač je dužan dati uzorke materijala na ispitivanje. Lošim materijalom radovi se ne mogu izvoditi.</t>
  </si>
  <si>
    <t>Materijali za fasaderske radove moraju odgovarati normativima, tehničkim uvjetima i drugim propisima.</t>
  </si>
  <si>
    <t>UKUPNO FASADERSKI RADOVI ( u kunama bez PDV-a):</t>
  </si>
  <si>
    <t>DEMONTAŽE I RUŠENJA</t>
  </si>
  <si>
    <t>Prilikom izvođenja radova obavezno se pridržavati svih mjera zaštite pri radu u skladu sa zakonskim propisima, normama i uzancama.</t>
  </si>
  <si>
    <t>UKUPNO DEMONTAŽE I RUŠENJA ( u kunama bez PDV-a):</t>
  </si>
  <si>
    <t>Opći uvjeti</t>
  </si>
  <si>
    <t>Prije davanja ponude izvođač treba proučiti troškovnik rušenja i demontaža, pregledati, te provjeriti postojeće stanje zgrade, kako bi mogao dati realnu cijenu radova rušenja i demontaža.</t>
  </si>
  <si>
    <t>Sva rušenja i demontaže treba izvršiti pažljivo kako ne bi došlo do nepotrebnog oštećivanja građevinskih elemenata koji zadržavaju oblik, položaj i funkciju.</t>
  </si>
  <si>
    <t>NAZIV RADOVA</t>
  </si>
  <si>
    <t xml:space="preserve">REKAPITULACIJA GRAĐEVINSKIH I </t>
  </si>
  <si>
    <t>OBRTNIČKIH RADOVA</t>
  </si>
  <si>
    <t xml:space="preserve">Ako je opis koje stavke izvođaču nejasan treba pravovremeno, prije predaje ponude, tražiti objašnjenje od projektanta. Eventualne izmjene materijala te načina izvedbe tokom gradnje moraju se izvršiti isključivo pismenim dogovorom s projektantom i nadzornim inženjerom. Sve višeradnje koje neće biti na taj način utvrđivane, neće se priznati u obračun.
</t>
  </si>
  <si>
    <t xml:space="preserve">Izvođač je dužan prije izrade limarije uzeti sve izmjere u naravi, a također je dužan prije početka montaže ispitati sve dijelove gdje se imaju izvesti limarski radovi, te na eventualnu neispravnost istih upozoriti nadzornog inženjera, jer će se u protivnom naknadni popravci izvršiti na račun izvođača limarskih radova.
Način izvedbe i ugradbe, te obračun u svemu prema postojećim normama za izvođenje završnih radova u građevinarstvu TU-XVII, po jedinici mjere u troškovniku i stvarno izvedenim količinama na gradilištu.
</t>
  </si>
  <si>
    <t>UKUPNO LIMARSKI RADOVI ( u kunama bez PDV-a):</t>
  </si>
  <si>
    <t>LIMARSKI RADOVI</t>
  </si>
  <si>
    <t>FASADERSKI RADOVI</t>
  </si>
  <si>
    <t>Sve radove na izvedbi fasade izvoditi prema Tehničkim uvjetima za izvođenje fasaderskih radova koji su u skladu s HRN U.F2.010 i ostalim propisima.</t>
  </si>
  <si>
    <t>R.B.</t>
  </si>
  <si>
    <t>NAZIV RADA</t>
  </si>
  <si>
    <t>Jedinica mjere</t>
  </si>
  <si>
    <t>Količina</t>
  </si>
  <si>
    <t>JED. CIJENA</t>
  </si>
  <si>
    <t>UKUPNO</t>
  </si>
  <si>
    <t>1.</t>
  </si>
  <si>
    <t>2.</t>
  </si>
  <si>
    <t>3.</t>
  </si>
  <si>
    <t>4.</t>
  </si>
  <si>
    <t>5.</t>
  </si>
  <si>
    <t>6.</t>
  </si>
  <si>
    <t>UKUPNO (u kunama bez PDV-a)</t>
  </si>
  <si>
    <t>Iznos PDV-a:</t>
  </si>
  <si>
    <t>SVEUKUPNO (cijena sa PDV-om):</t>
  </si>
  <si>
    <t xml:space="preserve">         TROŠKOVNIK</t>
  </si>
  <si>
    <t>m²</t>
  </si>
  <si>
    <t>Eventualne promjene uslijed utvrđenih razlika između predviđenih i potrebnih radova obavezno treba dogovoriti s nadzornim inženjerom. U slučaju da su potrebni određeni radovi koji nisu mogli biti predviđeni troškovnikom i nacrtima, izvođač je dužan tražiti odobrenje za te radove, kao i način izvedbe od nadzornog inženjera. Obračun se vrši prema stvarno izvedenom radu. Za novo izvedene radove vrijede svi prije navedeni uvjeti.</t>
  </si>
  <si>
    <t>Fasaderski radovi ne smiju se izvoditi  po lošem vremenu koje bi moglo utjecati na kvalitetu radova. Prije početka fasaderskih radova na fasadnim površinama moraju biti izvedeni svi prethodni radovi. Za radove na visini preko 2 m od poda mora se prethodno postaviti skela. Fasaderski radovi moraju biti stručno izvedeni. Na dovršenoj fasadi ne smiju se primjećivati tragovi četke, kista ili valjka. Sloj boja mora biti ujednačene jakosti i bez mrlja. Dovršene radove izvođač je dužan uredno predati investitoru. Mjerenje i način obračunavanja vrši se prema prosječnim normama u građevinarstvu.</t>
  </si>
  <si>
    <t>kom.</t>
  </si>
  <si>
    <t>m´</t>
  </si>
  <si>
    <t>UGRADNJA PROZORA I VRATA</t>
  </si>
  <si>
    <t>Ponuđač je dužan nuditi solidan i ispravan rad, na temelju shema i specifikacije pa se neće uzeti u obzir naknadno pozivanje na eventualno nerazumijevanje ili manjkavost opisa.</t>
  </si>
  <si>
    <t>Sva stolarija kod dostave mora biti zaštićena, dok se finalno obrađeni proizvodi zaštićuju i nakon ugradbe od nenamjernog oštećenja, a što mora sadržavati jedinična cijena.</t>
  </si>
  <si>
    <t>UKUPNO UGRADNJA PROZORA I VRATA(u kunama bez PDV-a):</t>
  </si>
  <si>
    <t xml:space="preserve">Konzole - nosače opšava, žljebova i cijevi izvesti iz pocinčanog željeza.
Lim koji naliježe na betonsku podlogu, drvo, žbuku ili na podlogu od opeke mora biti podložen sa krovnom ljepenkom čija su dobava i postava uključene u cijenu
Kod spajanja raznih vrsta materijala treba na pogodan način izvesti izolaciju (premaz, izol.traka i sl.) da ne dođe do galvanskog elektriciteta.
Sastav i učvršćenja moraju biti tako izvedeni da elementi pri temperaturnim promjenama mogu nesmetano dilatirati, a da pri tome ostanu nepropusni. Moraju se osigurati od oštećenja koje može izazvati vjetar i sl.
</t>
  </si>
  <si>
    <t xml:space="preserve">Ugrađeni materijali moraju biti kvalitetni i odgovarati hrvatskim normama i to:
Pocinčani lim HRN C.B4.081
Čelični lim HRN C.B4.017, HRN C.B4.110 - 113
Svi ostali materijali koji nisu obuhvaćeni normama moraju imati certifikate od za to ovlaštenih institucija.
Svi limarski elementi predviđeni su od Al plastificiranog lima.
</t>
  </si>
  <si>
    <t>m'</t>
  </si>
  <si>
    <t>UKUPNO (cijena bez PDV-a):</t>
  </si>
  <si>
    <t>Prije podnošenje ponude izvođač mora pregledati objekt i potpuno se upoznati s postojećim stanjem. Ako utvrdi da neki radovi nisu obuhvaćeni ovim troškovnikom, dužan je iste opisati i ponuditi u svojoj ponudi kao posebno iskazane dodatne stavke. Ukoliko izvođač ne navede u ponudi takve dodatne stavke, smatrati će se da njegova ponuda obuhvaća kompletno rušenje i demontaže uključivo sve potrebne radove, skele, prijevoze, prijenose i transporte, odvoz, raskrčivanje, čišćenje, sva potrebna statička i HTZ osiguranja itd., te se nikakvi dodatni troškovi s tog naslova neće priznavati niti posebno plaćati. Svaka pojedina stavka troškovnika mora u jediničnoj cijeni sadržavati sav potreban rad i materijal, kako je navedeno u opisu stavke.</t>
  </si>
  <si>
    <t>Prije pristupa izradi stolarije izvođač je obavezan prekontrolirati količine i zidarske veličine otvora na gradilištu. Radioničke nacrte izrađuje izvođač stolarskih radova, dostavlja na usuglašavanje projektantu.</t>
  </si>
  <si>
    <t>- utiskivanje alkalno postojane staklene mrežice u postavljeno p.c. ljepilo
-nanošenje završnog sloja p.c. ljepila preko  staklene mrežice
-impregniranje fasade odgovarajućim premazom</t>
  </si>
  <si>
    <t>Fasadne boje s otapalima tvornički su proizvedena premazana sredstva koja nakon sušenja na podlozi tvore čvrst nalič - posve bez sjaja. Proizvode se u dvije vrste, za vanjske i unutarnje radove. Fasadne boje s otapalima za vanjske radove tipa "Fasadex" i sl. mora dobro prianjati na podlogu. Mora biti postojana na svjetlu i otporna na pranje vodom.</t>
  </si>
  <si>
    <t>Sredstvo za prožimanje podloge mora imati dobro prožimajuće svojstvo i treba omogućiti vrlo dobru prionjivost boje na podlogu. Razrjeđivač za razrjeđivanje boje s otapalima i sredstva za prožimanje podloge moraju biti originalne tvorničke proizvodnje.</t>
  </si>
  <si>
    <t>Prije početka rušenja pojedinih elemenata, a naročito prije početka odvoza srušenog ili demontiranog materijala sa gradilišta, izvođač treba poduzeti sve mjere radi zaštite okoline i ljudi.</t>
  </si>
  <si>
    <t xml:space="preserve">Limarske radove izvesti prema opisu u troškovniku, uz eventualne korekcije projektom predviđenih razvijenih širina i opisa detalja po izmjeri na licu mjesta. U radove uključiti i skidanje postojećih oluka i žljebova, krovnih limova te njihovo zbrinjavanje u skladu sa Zakonom. Radove izvoditi po pravilima struke i primjenjujući važeće opće i posebne tehničke propise i norme, naročito temeljem čl. 20. Zakona o tehničkim zahtjevima za proizvode i ocjeni sukladnosti (NN 158/03), preuzetih iz:
Pravilnika o tehn.normativima za projektiranje i izvođenje završnih radova u građevinarstvu (Sl.list 21/90),te hrvatske norme:
</t>
  </si>
  <si>
    <t xml:space="preserve">HRN U.N9.052 -Građ.prefabr.elementi: Prozorska limena klupčica,
HRN U.N9.053 -Građ.prefabr.elementi: Odvodnjavanje krovova i dijelova zgrada lim. elementima
HRN U.N9.054 -Građ.prefabr.elementi: Pokrivanje krovnih ravnina limom
HRN U.N9.055 -Građ.prefabr.elementi: Opšivanja vanjskih dijelova zgrada limom
</t>
  </si>
  <si>
    <t>Ponuđač nudi gotov stolarski element: izrada u radionici s dostavom na gradilište i svim potrebnim materijalom u prvoklasnoj izvedbi; u stavku uključena stolarska montaža na gradilištu; sve horizontalne i vertikalne transporte do mjesta ugradnje; eventualno potrebnu radnu skelu s postavom i skidanjem (izuzima se fasadna skela); 'ostakljenje vrstom stakla naznačenom u pojedinoj stavci, s kitanjem silikonskim kitom; okov prvoklasan za funkcionalnu upotrebu s naznakom proizvoda; čišćenje prostorija i okoliša nakon završetka radova; svu štetu i troškove popravaka kao posljedica nepažnje u toku izvedbe; troškove zaštite na radu; troškove atesta</t>
  </si>
  <si>
    <t>KOM</t>
  </si>
  <si>
    <t>Demontaža objekata s fasade zgrade, njihovo skladištenje i ponovno postavljanje na obnovljenu fasadu (vanjske jedinice klima uređaja, antene, vanjski izvodi fasadnih peći i sl.) U cijenu uključen rad i potreban materijal. Obračun po komadu.</t>
  </si>
  <si>
    <t xml:space="preserve">U cijenu stavke uračunati pripremu postojećeg podonožja zgrade (odbijanje trošnog sloja i popunjavanje neravnina) za novi sloj termoizolirajućeg sustava.
Pri oblaganju obavezno voditi računa o izvedbi razdjenih fuga. Razdjelne fuge se izvode na vertikalnim razmacima max. 8 m a horizontalnim 4 m. Širina razdjelne fuge je od 3-12 mm. Razdjelne fuge izvesti i na uglovima građevine. Razdjelne fuge se izvode trajnoelastičnim fasadnim kitom. Obračun po m².
</t>
  </si>
  <si>
    <r>
      <t>Obračun je po m</t>
    </r>
    <r>
      <rPr>
        <sz val="11"/>
        <color indexed="8"/>
        <rFont val="Calibri"/>
        <family val="2"/>
        <charset val="238"/>
      </rPr>
      <t>²</t>
    </r>
    <r>
      <rPr>
        <sz val="11"/>
        <color indexed="8"/>
        <rFont val="Times New Roman"/>
        <family val="1"/>
        <charset val="238"/>
      </rPr>
      <t xml:space="preserve"> obrađene površine, 
-otvori površine do 3m ne odbijaju se, a njihove špalete se ne obračunavaju (osim ako su šire od 20cm)
-kod otvora površine 3-5m</t>
    </r>
    <r>
      <rPr>
        <sz val="11"/>
        <color indexed="8"/>
        <rFont val="Calibri"/>
        <family val="2"/>
        <charset val="238"/>
      </rPr>
      <t>²</t>
    </r>
    <r>
      <rPr>
        <sz val="11"/>
        <color indexed="8"/>
        <rFont val="Times New Roman"/>
        <family val="1"/>
        <charset val="238"/>
      </rPr>
      <t xml:space="preserve"> odbija se površina preko 3m</t>
    </r>
    <r>
      <rPr>
        <sz val="11"/>
        <color indexed="8"/>
        <rFont val="Calibri"/>
        <family val="2"/>
        <charset val="238"/>
      </rPr>
      <t>²</t>
    </r>
    <r>
      <rPr>
        <sz val="11"/>
        <color indexed="8"/>
        <rFont val="Times New Roman"/>
        <family val="1"/>
        <charset val="238"/>
      </rPr>
      <t>, a špalete se ne obračunavaju (osim ako su šir od 20 cm)
-kod otvora površine preko 5m</t>
    </r>
    <r>
      <rPr>
        <sz val="11"/>
        <color indexed="8"/>
        <rFont val="Calibri"/>
        <family val="2"/>
        <charset val="238"/>
      </rPr>
      <t>²</t>
    </r>
    <r>
      <rPr>
        <sz val="11"/>
        <color indexed="8"/>
        <rFont val="Times New Roman"/>
        <family val="1"/>
        <charset val="238"/>
      </rPr>
      <t xml:space="preserve"> odbija se površina preko 3m</t>
    </r>
    <r>
      <rPr>
        <sz val="11"/>
        <color indexed="8"/>
        <rFont val="Calibri"/>
        <family val="2"/>
        <charset val="238"/>
      </rPr>
      <t>²</t>
    </r>
    <r>
      <rPr>
        <sz val="11"/>
        <color indexed="8"/>
        <rFont val="Times New Roman"/>
        <family val="1"/>
        <charset val="238"/>
      </rPr>
      <t>, a špalete se obračunavaju posebno
Ako su špalete šire od 20cm, onda se višak preko 20cm obračunava po kvadratnom metru.</t>
    </r>
  </si>
  <si>
    <t>Demontaža i odvoz postojeće prateće limarije (opšav atike). Sav demontirani materijal odvesti na reciklažu, a troškove i sve takse obuhvatiti jediničnom cijenom jer se nikakvi troškovi odvoza neće posebno priznavati. Obračun po m².</t>
  </si>
  <si>
    <t>Demontaža postojećih prozora i vrata, s vanjskim i unutrašnjim klupčicama prijenos do 50m, utovar u prijevozno sredstvo te odvoz na mjesnu deponiju ( do 10 km) te zbrinjavanje u skladu sa Zakonom. U cijenu uključen rad, mateijal i odvoz. Obračun po komadu.</t>
  </si>
  <si>
    <t>Izrada opšava atike - okapnica na fasadi (detalj B). Opšav na odgovarajući način pričvrstiti na vanjski zid. Opšav izvesti prema stvarnim mjerama, izvodi se od pocinčanog i plastificiranog lima u boji po izboru investitora. Razvijena širina lima 60 cm. Stavka uključuje nabavu materijala, izradu opšava i rad na ugradnji. Obračun po m' opšava.</t>
  </si>
  <si>
    <t>Prosinac, 2016.</t>
  </si>
  <si>
    <t>Dobava i izrada skele na vanjskoj fasadi za izradu toplinske fasade.</t>
  </si>
  <si>
    <t>U cijenu stavke svu potrebnu dokumentaciju i sve elemente fasade. Obračun po m².</t>
  </si>
  <si>
    <t>VIŠESTAMBENA ZGRADA VIJENAC JAKOVA GOTOVCA 13-14, OSIJEK</t>
  </si>
  <si>
    <r>
      <rPr>
        <b/>
        <sz val="11"/>
        <rFont val="Times New Roman"/>
        <family val="1"/>
        <charset val="238"/>
      </rPr>
      <t>UNUTARNJE KLUPČICE</t>
    </r>
    <r>
      <rPr>
        <sz val="11"/>
        <rFont val="Times New Roman"/>
        <family val="1"/>
        <charset val="238"/>
      </rPr>
      <t xml:space="preserve">
Izrada, dobava i ugradnja unutarnih PVC 
prozorskih klupčica. Ukupna širina klupčice do max 
25 cm. U cijenu uračunati obradu reške kitanjem 
vodonepropusnim kitom na spoju klupčice sa stolarijom.Uključen sav rad i materijal. 
Obračun po m' izvedene klupčice.</t>
    </r>
  </si>
  <si>
    <r>
      <rPr>
        <b/>
        <sz val="11"/>
        <rFont val="Times New Roman"/>
        <family val="1"/>
        <charset val="238"/>
      </rPr>
      <t>VANJSKE KLUPČICE</t>
    </r>
    <r>
      <rPr>
        <sz val="11"/>
        <rFont val="Times New Roman"/>
        <family val="1"/>
        <charset val="238"/>
      </rPr>
      <t xml:space="preserve">
Izrada, doprema i ugradnja vanjskih aluminijskih prozorskih klupčica, boje po izboru investitora, širine prilagođene novopostavljenom sloju toplinske izolacije na pročelju. Klupčica se ugrađuje do doprozornika, u stavku je uključen sav potreban rad i materijal. Obračun po m' izvedene klupčice.</t>
    </r>
  </si>
  <si>
    <r>
      <rPr>
        <b/>
        <sz val="11"/>
        <rFont val="Times New Roman"/>
        <family val="1"/>
        <charset val="238"/>
      </rPr>
      <t>OBRADA UNUTARNJIH ŠPALETA</t>
    </r>
    <r>
      <rPr>
        <sz val="11"/>
        <rFont val="Times New Roman"/>
        <family val="1"/>
        <charset val="238"/>
      </rPr>
      <t xml:space="preserve">
Zidarska i ličilačka obrada unutarnjih špaleta nakog ugradnje nove stolarije. Stavka uključuje zidarsku obradu špaleta u produžnom mortu uz prethodno nabacivanje cementnog šprica, te ličilačku obradu gletanjem i završnim ličenjem. Širina špalete do 30 cm. Obračun po m'.</t>
    </r>
  </si>
  <si>
    <t>KROVOPOKRIVAČKI RADOVI</t>
  </si>
  <si>
    <t>7.</t>
  </si>
  <si>
    <t>8.</t>
  </si>
  <si>
    <t>9.</t>
  </si>
  <si>
    <r>
      <rPr>
        <b/>
        <sz val="11"/>
        <rFont val="Times New Roman"/>
        <family val="1"/>
        <charset val="238"/>
      </rPr>
      <t>Prozor</t>
    </r>
    <r>
      <rPr>
        <sz val="11"/>
        <rFont val="Times New Roman"/>
        <family val="1"/>
        <charset val="238"/>
      </rPr>
      <t xml:space="preserve"> 1320*930 (stubište)
bez roletne</t>
    </r>
  </si>
  <si>
    <r>
      <rPr>
        <b/>
        <sz val="11"/>
        <rFont val="Times New Roman"/>
        <family val="1"/>
        <charset val="238"/>
      </rPr>
      <t>Prozor</t>
    </r>
    <r>
      <rPr>
        <sz val="11"/>
        <rFont val="Times New Roman"/>
        <family val="1"/>
        <charset val="238"/>
      </rPr>
      <t xml:space="preserve"> 1320*1340 (stubište)
bez roletne</t>
    </r>
  </si>
  <si>
    <t>Izrada, dobava i ugradnja višekrilnih prozora, zastakljenih transparentnim low-e izo staklom 4+12+4+12+4 mm, koeficijent prolaza topline stakla k≤1,1 W/m²K. Uključen set okova za otklopni prozor, kvaka i zaštita od sunca u obliku vanjske rolete s toplinski izoliranom kutijom, čiju je ugradnju potrebno prilagoditi postojećem nadvoju. Boja rolete bijela. Profili otvora PVC s prekinutim toplinskim mostom, te minimalno pet komora u presjeku, bijele boje, koeficijent prolaza topline prozorskih okvira k≤1.4W/m2K, zvučna zaštita 40dB (3 brtve).  Ugradba suha, sa zapunjenjm reški PU pjenom, sva vezna sredstva nehrđajuća.
Izvođač prije izvedbe dužan je mjere provjeriti na licu mjesta. Ponuđen sustav do potpune funkcionalnosti.</t>
  </si>
  <si>
    <r>
      <rPr>
        <b/>
        <sz val="11"/>
        <rFont val="Times New Roman"/>
        <family val="1"/>
        <charset val="238"/>
      </rPr>
      <t>Prozor</t>
    </r>
    <r>
      <rPr>
        <sz val="11"/>
        <rFont val="Times New Roman"/>
        <family val="1"/>
        <charset val="238"/>
      </rPr>
      <t xml:space="preserve"> 1900*1400
(kupaonica-kuhinja)</t>
    </r>
  </si>
  <si>
    <r>
      <rPr>
        <b/>
        <sz val="11"/>
        <rFont val="Times New Roman"/>
        <family val="1"/>
        <charset val="238"/>
      </rPr>
      <t>Prozor</t>
    </r>
    <r>
      <rPr>
        <sz val="11"/>
        <rFont val="Times New Roman"/>
        <family val="1"/>
        <charset val="238"/>
      </rPr>
      <t xml:space="preserve">  2100*1600                                            (spavaća soba)</t>
    </r>
  </si>
  <si>
    <t>Demontaža oluka duljine do 5m s pročelja. U cijenu uključen rad i potreban materijal. Obračun po komadu.</t>
  </si>
  <si>
    <t>-završna obrada fasade dekorativnom silikatnom žbukom krupnoće zrna 1,5mm u boji po izboru investitora</t>
  </si>
  <si>
    <t>U cijenu stavke uračunati pripremu postojeće fasade (odbijanje trošnog sloja i popunjavanje neravnina) za novi sloj termoizolirajućeg sustava.
U cijenu stavke su uključeni svi završni i kutni profili i spojna sredstva, te fasadna skela.</t>
  </si>
  <si>
    <t>Postavljanje rubnog PVC profila
Obračun po m'.</t>
  </si>
  <si>
    <t>Postavljanje PVC krovne folije
Obračun po m2</t>
  </si>
  <si>
    <t>Nabava, dobava i postavljanje horizontalnih oluka uključivo s fazonskim elementima (koljena, spojnice i ostalo) od pocinčanog lima.
Obračun po m' oluka.</t>
  </si>
  <si>
    <r>
      <rPr>
        <b/>
        <sz val="11"/>
        <rFont val="Times New Roman"/>
        <family val="1"/>
        <charset val="238"/>
      </rPr>
      <t>Prozor i  vrata</t>
    </r>
    <r>
      <rPr>
        <sz val="11"/>
        <rFont val="Times New Roman"/>
        <family val="1"/>
        <charset val="238"/>
      </rPr>
      <t xml:space="preserve"> 2100*2300
(soba-balkon)</t>
    </r>
  </si>
  <si>
    <t>OSTALI RADOVI</t>
  </si>
  <si>
    <t>cijev u zemljanom pojasu</t>
  </si>
  <si>
    <t>cijev u pojasu betonske pješačke površine</t>
  </si>
  <si>
    <t>Polaganje odvoda oborinske vode iz vertikalnih oluka sa spajanjem na postojeće kanalizacijsko okno koje uključuje:
- razbijanje betonske ploče pješačke površine
- iskop rova za polaganje PVC kanalizacijske cijevi promjera 160mm
- podlogu od pijeska za pad, debljine oko 15cm
- zasipavanje pijeskom položenih cijevi do 10cm iznad cijevi
- spajanje na postojeće revizijsko kanalizacijsko okno
- zatrpavanje rova zemljom
- podloga od lomljenog kamena za betonsku ploču pješačke površine
- izradu betonske ploče
Obračun se vrši po m' ugrađene cijevi</t>
  </si>
  <si>
    <r>
      <rPr>
        <b/>
        <sz val="11"/>
        <rFont val="Times New Roman"/>
        <family val="1"/>
        <charset val="238"/>
      </rPr>
      <t>Prozor i  vrata</t>
    </r>
    <r>
      <rPr>
        <sz val="11"/>
        <rFont val="Times New Roman"/>
        <family val="1"/>
        <charset val="238"/>
      </rPr>
      <t xml:space="preserve"> 1500*2300
(soba-lođa)</t>
    </r>
  </si>
  <si>
    <t>UKUPNO OSTALI RADOVI ( u kunama bez PDV-a):</t>
  </si>
  <si>
    <t>TROŠKOVNIK GRAĐEVINSKIH I OBRTNIČKIH RADOVA</t>
  </si>
  <si>
    <t>UKUPNO KROVOPOKRIVAČKI RADOVI ( u kunama bez PDV-a):</t>
  </si>
  <si>
    <t>Nabava dobava i postavljanje distancera za betonske opločnjake i opločnjaka</t>
  </si>
  <si>
    <t>Krovopokrivačke radove izvesti u svemu prema važećim tehničkim propisima i normama tog zanata. Sve radove izvesti točno u skladu s opisom troškovnika i detaljima projektanta.</t>
  </si>
  <si>
    <t xml:space="preserve">Sav materijal koji se ugrađuje mora odgovarati postojećim tehničkim propisima. </t>
  </si>
  <si>
    <t>Izvođač  je  dužan  prije  početka  radova  provjeriti  sve  građevinske  elemente  na  koje, ili  za  koje  se pričvršćuje pokrov  i  pismeno  dostavi  naručitelju  svoje  primjedbe  u  vezi  eventualnih  nedostataka.</t>
  </si>
  <si>
    <t>Jedinična cijena sadrži sav rad, materijal, potreban transport i vezna sredstva, te troškove uprave i prodaje.</t>
  </si>
  <si>
    <t>Izmjere i obračun vrši se prema prosječnim građevinskim normama za obrtničke radove.</t>
  </si>
  <si>
    <t>Radovi se moraju izvesti prema opisu pojedinih stavaka u troškovniku i prema Pravilniku o tehničkim normativima za projektiranje i izvođenje završnih radova u građevinarstvu, Pravilniku o zaštiti na radu u građevinarstvu, radovi na krovovima, te Pravilnik o  tehničkim mjerama i uvjetima za nagibe krovnih ravnina.</t>
  </si>
  <si>
    <t>Sav materijal koji se upotrebljava u pokrovima mora odgovarati postojećim hrvatskim standardima.</t>
  </si>
  <si>
    <r>
      <t>Obračun radova vrši se prema Prosječnim normama u građevinarstvu, a jedinica mjere je m</t>
    </r>
    <r>
      <rPr>
        <vertAlign val="superscript"/>
        <sz val="11"/>
        <rFont val="Times New Roman"/>
        <family val="1"/>
        <charset val="238"/>
      </rPr>
      <t>2</t>
    </r>
    <r>
      <rPr>
        <sz val="11"/>
        <rFont val="Times New Roman"/>
        <family val="1"/>
        <charset val="238"/>
      </rPr>
      <t>.</t>
    </r>
  </si>
  <si>
    <t>Jediničnom cijenom treba obuhvatiti: sav materijal, alat, mehanizacija i uskladištenje, troškove radne snage za kompletan rad opisan u troškovniku, sve horizontalne i vertikalne transporte do mjesta ugradnje, svu potrebnu radnu skelu iz koje se izuzima fasadna skela, čišćenje prostorija i okoliša nakon završetka radova, svu štetu i troškove popravka kao posljedica nepažnje u toku izvedbe, troškove zaštite na radu i troškove atesta.</t>
  </si>
  <si>
    <r>
      <t xml:space="preserve">Dobava i izrada termoizolirajućeg fasadnog sustava vanjskih zidova koja se sastoji od (ETAG 004):
- postavljanja početnog AL profila
- impregniranja postojeće podloge                 
- lijepljenje mineralne vune (MW) za kontaktne fasade debljine </t>
    </r>
    <r>
      <rPr>
        <sz val="11"/>
        <rFont val="Times New Roman"/>
        <family val="1"/>
        <charset val="238"/>
      </rPr>
      <t>10,0 cm, l≤0,034 W/m2K</t>
    </r>
    <r>
      <rPr>
        <sz val="11"/>
        <color indexed="8"/>
        <rFont val="Times New Roman"/>
        <family val="1"/>
        <charset val="238"/>
      </rPr>
      <t xml:space="preserve">
-mehaničko učvršćivanje PVC tiplovima i vijcima , 6-8kom/m</t>
    </r>
    <r>
      <rPr>
        <vertAlign val="superscript"/>
        <sz val="11"/>
        <color indexed="8"/>
        <rFont val="Times New Roman"/>
        <family val="1"/>
        <charset val="238"/>
      </rPr>
      <t>2</t>
    </r>
    <r>
      <rPr>
        <sz val="11"/>
        <color indexed="8"/>
        <rFont val="Times New Roman"/>
        <family val="1"/>
        <charset val="238"/>
      </rPr>
      <t xml:space="preserve">
-nanošenje dva sloja polimercementnog ljepila preko cijele površine kontaktne fasade</t>
    </r>
  </si>
  <si>
    <t>Obrada špaleta širine do 0,20 m oko vanjskih otvora, na utorene plohe nanosi se kontaktni ETICS sustav jednak fasadnom sa debljinom mineralne vune od 2,0 cm, l≤0,034 W/m2K, te postavljanjem kutnog profila sa staklenom mrežicom.</t>
  </si>
  <si>
    <t>Dobava i izrada termoizolacije AB ploča balkona zgrade koja se sastoji od:
-ljepljenja rebrastih ploča od mineralne vune (MW), d=2 cm, l≤0,034 W/m2K
-sloja ljepila 5 mm
-akrilne armaturne mrežice od tekstilno-staklenih vlakana na koju se nanosi još jedan sloj ljepila 5 mm
-nanošenje završnog sloja p.c. ljepila preko  staklene mrežice
-impregniranje fasade odgovarajućim premazom</t>
  </si>
  <si>
    <r>
      <t>Dobava i izrada termoizolacije stropa podruma zgrade koja se sastoji od:
- impregniranja postojeće podloge                 
- lijepljenje mineralne vune (MW) za kontaktne fasade debljine 15</t>
    </r>
    <r>
      <rPr>
        <sz val="11"/>
        <rFont val="Times New Roman"/>
        <family val="1"/>
        <charset val="238"/>
      </rPr>
      <t xml:space="preserve"> cm, l≤0,035 W/m2K</t>
    </r>
    <r>
      <rPr>
        <sz val="11"/>
        <color indexed="8"/>
        <rFont val="Times New Roman"/>
        <family val="1"/>
        <charset val="238"/>
      </rPr>
      <t xml:space="preserve">
-mehaničko učvršćivanje PVC tiplovima i vijcima , 6-8kom/m</t>
    </r>
    <r>
      <rPr>
        <vertAlign val="superscript"/>
        <sz val="11"/>
        <color indexed="8"/>
        <rFont val="Times New Roman"/>
        <family val="1"/>
        <charset val="238"/>
      </rPr>
      <t>2</t>
    </r>
    <r>
      <rPr>
        <sz val="11"/>
        <color indexed="8"/>
        <rFont val="Times New Roman"/>
        <family val="1"/>
        <charset val="238"/>
      </rPr>
      <t xml:space="preserve">
-nanošenje dva sloja polimercementnog ljepila preko cijele površine s mrežicom</t>
    </r>
  </si>
  <si>
    <t xml:space="preserve">Dobava i izrada termoizolacije podnožja zgrade koja se sastoji od:
-ljepljenja rebrastih ploča od XPS-a, stepenastog ruba, d=8 cm, l≤0,040 W/m2K
-sloja ljepila 5 mm
-akrilne armaturne mrežice od tekstilno-staklenih vlakana na koju se nanosi još jedan sloj ljepila 5 mm
tankoslojnog fleksibilnog cementnog ljepila 
-završne obloge kulir plastom. Vrsta i boja želji investitora. 
</t>
  </si>
  <si>
    <t>Dobava i izrada termoizolacije krova zgrade koja se sastoji od:
- PE folije
- izvođenje laganog estriha za pad d = 4-10cm
- mineralna vune (MW) za podove debljine 20 cm l≤0,038 W/m2K
- geotekstil
- PVC krovna folija (obračun površine zasebno)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</si>
</sst>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0.00\ _k_n"/>
    <numFmt numFmtId="165" formatCode="\ * #,##0.00\ \ \ \ ;&quot;-&quot;* #,##0.00\ \ \ \ ;"/>
  </numFmts>
  <fonts count="50">
    <font>
      <sz val="11"/>
      <color theme="1"/>
      <name val="Calibri"/>
      <family val="2"/>
      <charset val="238"/>
      <scheme val="minor"/>
    </font>
    <font>
      <sz val="11"/>
      <color indexed="8"/>
      <name val="Calibri"/>
      <family val="2"/>
      <charset val="238"/>
    </font>
    <font>
      <sz val="11"/>
      <color indexed="8"/>
      <name val="Calibri"/>
      <family val="2"/>
      <charset val="238"/>
    </font>
    <font>
      <b/>
      <sz val="18"/>
      <color indexed="56"/>
      <name val="Cambria"/>
      <family val="2"/>
      <charset val="238"/>
    </font>
    <font>
      <b/>
      <sz val="11"/>
      <color indexed="8"/>
      <name val="Times New Roman"/>
      <family val="1"/>
      <charset val="238"/>
    </font>
    <font>
      <sz val="11"/>
      <color indexed="8"/>
      <name val="Times New Roman"/>
      <family val="1"/>
      <charset val="238"/>
    </font>
    <font>
      <b/>
      <sz val="12"/>
      <color indexed="8"/>
      <name val="Times New Roman"/>
      <family val="1"/>
      <charset val="238"/>
    </font>
    <font>
      <sz val="8"/>
      <color indexed="8"/>
      <name val="Times New Roman"/>
      <family val="1"/>
      <charset val="238"/>
    </font>
    <font>
      <b/>
      <sz val="10"/>
      <color indexed="8"/>
      <name val="Times New Roman"/>
      <family val="1"/>
      <charset val="238"/>
    </font>
    <font>
      <sz val="10"/>
      <color indexed="8"/>
      <name val="Times New Roman"/>
      <family val="1"/>
      <charset val="238"/>
    </font>
    <font>
      <sz val="10"/>
      <color indexed="8"/>
      <name val="Arial"/>
      <family val="2"/>
      <charset val="238"/>
    </font>
    <font>
      <sz val="10"/>
      <color indexed="9"/>
      <name val="Arial"/>
      <family val="2"/>
      <charset val="238"/>
    </font>
    <font>
      <sz val="10"/>
      <name val="Times New Roman CE"/>
      <charset val="238"/>
    </font>
    <font>
      <sz val="10"/>
      <color indexed="17"/>
      <name val="Arial"/>
      <family val="2"/>
      <charset val="238"/>
    </font>
    <font>
      <b/>
      <sz val="10"/>
      <color indexed="63"/>
      <name val="Arial"/>
      <family val="2"/>
      <charset val="238"/>
    </font>
    <font>
      <b/>
      <sz val="10"/>
      <color indexed="52"/>
      <name val="Arial"/>
      <family val="2"/>
      <charset val="238"/>
    </font>
    <font>
      <sz val="10"/>
      <color indexed="20"/>
      <name val="Arial"/>
      <family val="2"/>
      <charset val="238"/>
    </font>
    <font>
      <b/>
      <sz val="15"/>
      <color indexed="56"/>
      <name val="Arial"/>
      <family val="2"/>
      <charset val="238"/>
    </font>
    <font>
      <b/>
      <sz val="13"/>
      <color indexed="56"/>
      <name val="Arial"/>
      <family val="2"/>
      <charset val="238"/>
    </font>
    <font>
      <b/>
      <sz val="11"/>
      <color indexed="56"/>
      <name val="Arial"/>
      <family val="2"/>
      <charset val="238"/>
    </font>
    <font>
      <sz val="10"/>
      <color indexed="60"/>
      <name val="Arial"/>
      <family val="2"/>
      <charset val="238"/>
    </font>
    <font>
      <sz val="10"/>
      <color indexed="52"/>
      <name val="Arial"/>
      <family val="2"/>
      <charset val="238"/>
    </font>
    <font>
      <b/>
      <sz val="10"/>
      <color indexed="9"/>
      <name val="Arial"/>
      <family val="2"/>
      <charset val="238"/>
    </font>
    <font>
      <i/>
      <sz val="10"/>
      <color indexed="23"/>
      <name val="Arial"/>
      <family val="2"/>
      <charset val="238"/>
    </font>
    <font>
      <sz val="10"/>
      <color indexed="10"/>
      <name val="Arial"/>
      <family val="2"/>
      <charset val="238"/>
    </font>
    <font>
      <b/>
      <sz val="10"/>
      <color indexed="8"/>
      <name val="Arial"/>
      <family val="2"/>
      <charset val="238"/>
    </font>
    <font>
      <sz val="10"/>
      <color indexed="62"/>
      <name val="Arial"/>
      <family val="2"/>
      <charset val="238"/>
    </font>
    <font>
      <sz val="11"/>
      <name val="Calibri"/>
      <family val="2"/>
      <charset val="238"/>
    </font>
    <font>
      <sz val="11"/>
      <name val="Futura"/>
    </font>
    <font>
      <sz val="11"/>
      <name val="Times New Roman"/>
      <family val="1"/>
      <charset val="238"/>
    </font>
    <font>
      <sz val="10"/>
      <color indexed="8"/>
      <name val="Calibri"/>
      <family val="2"/>
      <charset val="238"/>
    </font>
    <font>
      <sz val="11"/>
      <color indexed="8"/>
      <name val="Calibri"/>
      <family val="2"/>
      <charset val="238"/>
    </font>
    <font>
      <sz val="11"/>
      <color indexed="12"/>
      <name val="Times New Roman"/>
      <family val="1"/>
      <charset val="238"/>
    </font>
    <font>
      <sz val="12"/>
      <color indexed="8"/>
      <name val="Times New Roman"/>
      <family val="1"/>
      <charset val="238"/>
    </font>
    <font>
      <b/>
      <sz val="11"/>
      <name val="Times New Roman"/>
      <family val="1"/>
      <charset val="238"/>
    </font>
    <font>
      <sz val="10"/>
      <name val="Times New Roman"/>
      <family val="1"/>
      <charset val="238"/>
    </font>
    <font>
      <sz val="11"/>
      <color rgb="FFFF0000"/>
      <name val="Calibri"/>
      <family val="2"/>
      <charset val="238"/>
      <scheme val="minor"/>
    </font>
    <font>
      <sz val="11"/>
      <name val="Calibri"/>
      <family val="2"/>
      <charset val="238"/>
      <scheme val="minor"/>
    </font>
    <font>
      <sz val="11"/>
      <color rgb="FFFF0000"/>
      <name val="Times New Roman"/>
      <family val="1"/>
      <charset val="238"/>
    </font>
    <font>
      <vertAlign val="superscript"/>
      <sz val="11"/>
      <color indexed="8"/>
      <name val="Times New Roman"/>
      <family val="1"/>
      <charset val="238"/>
    </font>
    <font>
      <b/>
      <sz val="12"/>
      <color rgb="FFFF0000"/>
      <name val="Times New Roman"/>
      <family val="1"/>
      <charset val="238"/>
    </font>
    <font>
      <sz val="8"/>
      <name val="Times New Roman"/>
      <family val="1"/>
      <charset val="238"/>
    </font>
    <font>
      <b/>
      <sz val="12"/>
      <name val="Times New Roman"/>
      <family val="1"/>
      <charset val="238"/>
    </font>
    <font>
      <i/>
      <sz val="11"/>
      <name val="Times New Roman"/>
      <family val="1"/>
      <charset val="238"/>
    </font>
    <font>
      <i/>
      <sz val="11"/>
      <color indexed="8"/>
      <name val="Times New Roman"/>
      <family val="1"/>
      <charset val="238"/>
    </font>
    <font>
      <b/>
      <sz val="8"/>
      <name val="Times New Roman"/>
      <family val="1"/>
      <charset val="238"/>
    </font>
    <font>
      <b/>
      <sz val="8"/>
      <color indexed="8"/>
      <name val="Times New Roman"/>
      <family val="1"/>
      <charset val="238"/>
    </font>
    <font>
      <b/>
      <u/>
      <sz val="12"/>
      <color indexed="8"/>
      <name val="Times New Roman"/>
      <family val="1"/>
    </font>
    <font>
      <sz val="11"/>
      <color theme="1"/>
      <name val="Times New Roman"/>
      <family val="1"/>
      <charset val="238"/>
    </font>
    <font>
      <vertAlign val="superscript"/>
      <sz val="11"/>
      <name val="Times New Roman"/>
      <family val="1"/>
      <charset val="23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20" borderId="1" applyNumberFormat="0" applyFont="0" applyAlignment="0" applyProtection="0"/>
    <xf numFmtId="43" fontId="2" fillId="0" borderId="0" applyFont="0" applyFill="0" applyBorder="0" applyAlignment="0" applyProtection="0"/>
    <xf numFmtId="43" fontId="1" fillId="0" borderId="0" applyFont="0" applyFill="0" applyBorder="0" applyAlignment="0" applyProtection="0"/>
    <xf numFmtId="0" fontId="13" fillId="4" borderId="0" applyNumberFormat="0" applyBorder="0" applyAlignment="0" applyProtection="0"/>
    <xf numFmtId="0" fontId="1" fillId="0" borderId="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4" fillId="21" borderId="7" applyNumberFormat="0" applyAlignment="0" applyProtection="0"/>
    <xf numFmtId="0" fontId="15" fillId="21" borderId="2" applyNumberFormat="0" applyAlignment="0" applyProtection="0"/>
    <xf numFmtId="0" fontId="16" fillId="3" borderId="0" applyNumberFormat="0" applyBorder="0" applyAlignment="0" applyProtection="0"/>
    <xf numFmtId="0" fontId="3" fillId="0" borderId="0" applyNumberFormat="0" applyFill="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23" borderId="0" applyNumberFormat="0" applyBorder="0" applyAlignment="0" applyProtection="0"/>
    <xf numFmtId="0" fontId="21" fillId="0" borderId="8" applyNumberFormat="0" applyFill="0" applyAlignment="0" applyProtection="0"/>
    <xf numFmtId="0" fontId="22" fillId="22" borderId="3"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7" borderId="2" applyNumberFormat="0" applyAlignment="0" applyProtection="0"/>
  </cellStyleXfs>
  <cellXfs count="146">
    <xf numFmtId="0" fontId="0" fillId="0" borderId="0" xfId="0"/>
    <xf numFmtId="0" fontId="4" fillId="0" borderId="0" xfId="0" applyFont="1"/>
    <xf numFmtId="0" fontId="5" fillId="0" borderId="0" xfId="0" applyFont="1"/>
    <xf numFmtId="0" fontId="5" fillId="0" borderId="0" xfId="0" applyFont="1" applyAlignment="1">
      <alignment horizontal="center" vertical="center"/>
    </xf>
    <xf numFmtId="0" fontId="6" fillId="0" borderId="0" xfId="0" applyFont="1"/>
    <xf numFmtId="3" fontId="5" fillId="0" borderId="0" xfId="0" applyNumberFormat="1" applyFont="1" applyAlignment="1">
      <alignment horizontal="center" vertical="center"/>
    </xf>
    <xf numFmtId="4" fontId="5" fillId="0" borderId="0" xfId="0" applyNumberFormat="1"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wrapText="1"/>
    </xf>
    <xf numFmtId="0" fontId="5" fillId="0" borderId="13" xfId="0" applyFont="1" applyBorder="1" applyAlignment="1">
      <alignment horizontal="center" vertical="center"/>
    </xf>
    <xf numFmtId="0" fontId="4" fillId="0" borderId="14" xfId="0" applyFont="1" applyBorder="1"/>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0" fillId="0" borderId="0" xfId="0" applyBorder="1"/>
    <xf numFmtId="0" fontId="31" fillId="0" borderId="0" xfId="0" applyFont="1"/>
    <xf numFmtId="0" fontId="5" fillId="0" borderId="16" xfId="0" applyFont="1" applyBorder="1" applyAlignment="1">
      <alignment horizontal="center" vertical="center"/>
    </xf>
    <xf numFmtId="0" fontId="27" fillId="0" borderId="0" xfId="0" applyFont="1" applyFill="1"/>
    <xf numFmtId="0" fontId="6" fillId="0" borderId="0" xfId="0" applyFont="1" applyAlignment="1">
      <alignment horizontal="center"/>
    </xf>
    <xf numFmtId="0" fontId="5" fillId="0" borderId="0" xfId="0" applyFont="1" applyAlignment="1">
      <alignment horizontal="center"/>
    </xf>
    <xf numFmtId="4" fontId="5" fillId="0" borderId="17" xfId="0" applyNumberFormat="1" applyFont="1" applyBorder="1" applyAlignment="1">
      <alignment horizontal="right" vertical="center" wrapText="1" indent="3"/>
    </xf>
    <xf numFmtId="4" fontId="5" fillId="0" borderId="18" xfId="0" applyNumberFormat="1" applyFont="1" applyBorder="1" applyAlignment="1">
      <alignment horizontal="right" vertical="center" wrapText="1" indent="3"/>
    </xf>
    <xf numFmtId="4" fontId="4" fillId="0" borderId="19" xfId="0" applyNumberFormat="1" applyFont="1" applyBorder="1" applyAlignment="1">
      <alignment horizontal="right" vertical="center" indent="3"/>
    </xf>
    <xf numFmtId="0" fontId="5" fillId="0" borderId="0" xfId="0" applyFont="1" applyBorder="1"/>
    <xf numFmtId="0" fontId="29" fillId="0" borderId="0" xfId="0" applyFont="1" applyFill="1"/>
    <xf numFmtId="0" fontId="4" fillId="0" borderId="0" xfId="0" applyFont="1" applyAlignment="1">
      <alignment horizontal="left" vertical="center"/>
    </xf>
    <xf numFmtId="0" fontId="9" fillId="0" borderId="0" xfId="0" applyFont="1"/>
    <xf numFmtId="0" fontId="9" fillId="0" borderId="0" xfId="0" applyFont="1" applyAlignment="1">
      <alignment horizontal="center" vertical="center"/>
    </xf>
    <xf numFmtId="0" fontId="30" fillId="0" borderId="0" xfId="0" applyFont="1"/>
    <xf numFmtId="0" fontId="8" fillId="0" borderId="0" xfId="0" applyFont="1"/>
    <xf numFmtId="0" fontId="9" fillId="0" borderId="0" xfId="0" applyFont="1" applyAlignment="1">
      <alignment horizontal="left" vertical="center"/>
    </xf>
    <xf numFmtId="0" fontId="9" fillId="0" borderId="0" xfId="0" applyFont="1" applyAlignment="1">
      <alignment horizontal="left"/>
    </xf>
    <xf numFmtId="0" fontId="32" fillId="0" borderId="20" xfId="0" applyFont="1" applyBorder="1" applyAlignment="1">
      <alignment horizontal="left" vertical="center"/>
    </xf>
    <xf numFmtId="0" fontId="33" fillId="0" borderId="0" xfId="0" applyFont="1" applyAlignment="1">
      <alignment horizontal="center"/>
    </xf>
    <xf numFmtId="0" fontId="32" fillId="0" borderId="21"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Alignment="1">
      <alignment vertical="top"/>
    </xf>
    <xf numFmtId="0" fontId="5" fillId="0" borderId="0" xfId="0" applyFont="1" applyAlignment="1">
      <alignment vertical="top"/>
    </xf>
    <xf numFmtId="0" fontId="4" fillId="0" borderId="0" xfId="0" applyFont="1" applyAlignment="1">
      <alignment horizontal="center" vertical="top"/>
    </xf>
    <xf numFmtId="0" fontId="0" fillId="0" borderId="0" xfId="0" applyAlignment="1">
      <alignment vertical="top"/>
    </xf>
    <xf numFmtId="0" fontId="6" fillId="0" borderId="0" xfId="0" applyFont="1" applyAlignment="1">
      <alignment vertical="top"/>
    </xf>
    <xf numFmtId="0" fontId="0" fillId="0" borderId="0" xfId="0" applyFont="1"/>
    <xf numFmtId="0" fontId="1" fillId="0" borderId="0" xfId="0" applyFont="1"/>
    <xf numFmtId="0" fontId="37" fillId="0" borderId="0" xfId="0" applyFont="1"/>
    <xf numFmtId="0" fontId="29" fillId="0" borderId="0" xfId="0" applyFont="1" applyAlignment="1">
      <alignment wrapText="1"/>
    </xf>
    <xf numFmtId="0" fontId="27" fillId="0" borderId="0" xfId="0" applyFont="1" applyFill="1" applyBorder="1"/>
    <xf numFmtId="0" fontId="6" fillId="0" borderId="0" xfId="0" applyFont="1" applyAlignment="1">
      <alignment horizontal="center" vertical="center"/>
    </xf>
    <xf numFmtId="0" fontId="29" fillId="0" borderId="0" xfId="0" applyFont="1" applyFill="1" applyBorder="1"/>
    <xf numFmtId="0" fontId="4" fillId="0" borderId="0" xfId="0" applyFont="1" applyBorder="1" applyAlignment="1">
      <alignment horizontal="left" vertical="center"/>
    </xf>
    <xf numFmtId="0" fontId="5" fillId="0" borderId="22" xfId="0" applyFont="1" applyBorder="1"/>
    <xf numFmtId="4" fontId="5" fillId="0" borderId="18" xfId="0" applyNumberFormat="1" applyFont="1" applyBorder="1" applyAlignment="1">
      <alignment horizontal="right" vertical="center" indent="3"/>
    </xf>
    <xf numFmtId="0" fontId="37" fillId="0" borderId="0" xfId="0" applyFont="1" applyBorder="1"/>
    <xf numFmtId="0" fontId="5" fillId="0" borderId="0" xfId="0" applyFont="1" applyBorder="1" applyAlignment="1">
      <alignment horizontal="left" vertical="top" wrapText="1"/>
    </xf>
    <xf numFmtId="0" fontId="0" fillId="0" borderId="0" xfId="0" applyAlignment="1">
      <alignment horizontal="center"/>
    </xf>
    <xf numFmtId="0" fontId="0" fillId="0" borderId="0" xfId="0" applyAlignment="1">
      <alignment horizontal="center" vertical="center"/>
    </xf>
    <xf numFmtId="0" fontId="29" fillId="0" borderId="23" xfId="0" applyFont="1" applyBorder="1" applyAlignment="1">
      <alignment horizontal="justify" vertical="top" wrapText="1"/>
    </xf>
    <xf numFmtId="0" fontId="4" fillId="0" borderId="24" xfId="0" applyFont="1" applyBorder="1" applyAlignment="1">
      <alignment horizontal="center" vertical="center"/>
    </xf>
    <xf numFmtId="0" fontId="4" fillId="0" borderId="23" xfId="0" applyFont="1" applyBorder="1"/>
    <xf numFmtId="4" fontId="4" fillId="0" borderId="25" xfId="0" applyNumberFormat="1" applyFont="1" applyBorder="1" applyAlignment="1">
      <alignment horizontal="right" vertical="center" indent="3"/>
    </xf>
    <xf numFmtId="0" fontId="5" fillId="0" borderId="0" xfId="0" applyFont="1" applyBorder="1" applyAlignment="1">
      <alignment horizontal="center" vertical="center"/>
    </xf>
    <xf numFmtId="0" fontId="28" fillId="0" borderId="0" xfId="0" applyNumberFormat="1" applyFont="1" applyFill="1" applyBorder="1" applyAlignment="1">
      <alignment horizontal="left" vertical="top" wrapText="1"/>
    </xf>
    <xf numFmtId="1" fontId="28" fillId="0" borderId="0" xfId="0" applyNumberFormat="1" applyFont="1" applyFill="1" applyBorder="1" applyAlignment="1">
      <alignment horizontal="left" vertical="top" wrapText="1"/>
    </xf>
    <xf numFmtId="3" fontId="5" fillId="0" borderId="0" xfId="0" applyNumberFormat="1" applyFont="1" applyBorder="1" applyAlignment="1">
      <alignment horizontal="center" vertical="center"/>
    </xf>
    <xf numFmtId="4" fontId="5" fillId="0" borderId="0" xfId="0" applyNumberFormat="1" applyFont="1" applyBorder="1" applyAlignment="1">
      <alignment horizontal="center" vertical="center"/>
    </xf>
    <xf numFmtId="0" fontId="4" fillId="0" borderId="0" xfId="0" quotePrefix="1" applyFont="1" applyBorder="1" applyAlignment="1">
      <alignment horizontal="justify" vertical="top" wrapText="1"/>
    </xf>
    <xf numFmtId="164" fontId="29" fillId="0" borderId="23" xfId="0" applyNumberFormat="1" applyFont="1" applyBorder="1" applyAlignment="1">
      <alignment horizontal="center" wrapText="1"/>
    </xf>
    <xf numFmtId="0" fontId="33" fillId="0" borderId="0" xfId="0" applyFont="1" applyBorder="1" applyAlignment="1">
      <alignment horizontal="center" vertical="center"/>
    </xf>
    <xf numFmtId="3" fontId="33" fillId="0" borderId="0" xfId="0" applyNumberFormat="1" applyFont="1" applyBorder="1" applyAlignment="1">
      <alignment horizontal="center" vertical="center"/>
    </xf>
    <xf numFmtId="0" fontId="6" fillId="0" borderId="0" xfId="0" applyFont="1" applyBorder="1" applyAlignment="1">
      <alignment horizontal="center" vertical="center"/>
    </xf>
    <xf numFmtId="4" fontId="33" fillId="0" borderId="0" xfId="0" applyNumberFormat="1" applyFont="1" applyBorder="1" applyAlignment="1">
      <alignment horizontal="center" vertical="center"/>
    </xf>
    <xf numFmtId="0" fontId="29" fillId="0" borderId="23" xfId="0" applyFont="1" applyBorder="1" applyAlignment="1">
      <alignment horizontal="center"/>
    </xf>
    <xf numFmtId="0" fontId="29" fillId="0" borderId="23" xfId="0" applyFont="1" applyBorder="1" applyAlignment="1">
      <alignment horizontal="left" vertical="top" wrapText="1"/>
    </xf>
    <xf numFmtId="4" fontId="29" fillId="0" borderId="23" xfId="0" applyNumberFormat="1" applyFont="1" applyBorder="1" applyAlignment="1">
      <alignment horizontal="center"/>
    </xf>
    <xf numFmtId="0" fontId="29" fillId="0" borderId="0" xfId="0" applyNumberFormat="1" applyFont="1" applyFill="1" applyBorder="1" applyAlignment="1">
      <alignment vertical="top" wrapText="1"/>
    </xf>
    <xf numFmtId="0" fontId="34" fillId="0" borderId="0" xfId="0" applyNumberFormat="1" applyFont="1" applyFill="1" applyBorder="1" applyAlignment="1">
      <alignment vertical="top" wrapText="1"/>
    </xf>
    <xf numFmtId="0" fontId="38" fillId="0" borderId="0" xfId="0" applyFont="1" applyAlignment="1">
      <alignment horizontal="center" vertical="center"/>
    </xf>
    <xf numFmtId="0" fontId="38" fillId="0" borderId="0" xfId="0" applyFont="1" applyBorder="1" applyAlignment="1">
      <alignment horizontal="center" vertical="center"/>
    </xf>
    <xf numFmtId="0" fontId="40" fillId="0" borderId="0" xfId="0" applyFont="1" applyAlignment="1">
      <alignment horizontal="center" vertical="center"/>
    </xf>
    <xf numFmtId="0" fontId="36" fillId="0" borderId="0" xfId="0" applyFont="1" applyAlignment="1">
      <alignment horizontal="center" vertical="center"/>
    </xf>
    <xf numFmtId="0" fontId="4" fillId="0" borderId="0" xfId="0" applyFont="1" applyBorder="1"/>
    <xf numFmtId="0" fontId="29" fillId="0" borderId="0" xfId="0" applyNumberFormat="1" applyFont="1" applyFill="1" applyBorder="1" applyAlignment="1">
      <alignment horizontal="justify" wrapText="1"/>
    </xf>
    <xf numFmtId="0" fontId="29" fillId="0" borderId="0" xfId="0" applyNumberFormat="1" applyFont="1" applyFill="1" applyBorder="1" applyAlignment="1"/>
    <xf numFmtId="4" fontId="29" fillId="0" borderId="23" xfId="0" applyNumberFormat="1" applyFont="1" applyBorder="1" applyAlignment="1">
      <alignment horizontal="center" vertical="center"/>
    </xf>
    <xf numFmtId="1" fontId="29" fillId="0" borderId="0" xfId="0" applyNumberFormat="1" applyFont="1" applyFill="1" applyBorder="1" applyAlignment="1">
      <alignment horizontal="left" vertical="top" wrapText="1"/>
    </xf>
    <xf numFmtId="0" fontId="0" fillId="0" borderId="0" xfId="0" applyBorder="1" applyAlignment="1"/>
    <xf numFmtId="0" fontId="31" fillId="0" borderId="0" xfId="0" applyFont="1" applyBorder="1"/>
    <xf numFmtId="0" fontId="29" fillId="0" borderId="23" xfId="0" applyFont="1" applyBorder="1" applyAlignment="1">
      <alignment horizontal="center" readingOrder="1"/>
    </xf>
    <xf numFmtId="2" fontId="29" fillId="0" borderId="23" xfId="0" applyNumberFormat="1" applyFont="1" applyFill="1" applyBorder="1" applyAlignment="1">
      <alignment horizontal="center" wrapText="1"/>
    </xf>
    <xf numFmtId="0" fontId="29" fillId="0" borderId="0" xfId="0" applyFont="1" applyBorder="1" applyAlignment="1">
      <alignment horizontal="center" vertical="center"/>
    </xf>
    <xf numFmtId="0" fontId="29" fillId="0" borderId="0" xfId="0" applyFont="1" applyAlignment="1">
      <alignment horizontal="center" vertical="center"/>
    </xf>
    <xf numFmtId="0" fontId="42" fillId="0" borderId="0" xfId="0" applyFont="1" applyAlignment="1">
      <alignment horizontal="center" vertical="center"/>
    </xf>
    <xf numFmtId="0" fontId="37" fillId="0" borderId="0" xfId="0" applyFont="1" applyAlignment="1">
      <alignment horizontal="center" vertical="center"/>
    </xf>
    <xf numFmtId="3" fontId="38" fillId="0" borderId="0" xfId="0" applyNumberFormat="1" applyFont="1" applyAlignment="1">
      <alignment horizontal="center" vertical="center"/>
    </xf>
    <xf numFmtId="3" fontId="38" fillId="0" borderId="0" xfId="0" applyNumberFormat="1" applyFont="1" applyBorder="1" applyAlignment="1">
      <alignment horizontal="center" vertical="center"/>
    </xf>
    <xf numFmtId="0" fontId="29" fillId="0" borderId="23" xfId="0" applyFont="1" applyBorder="1" applyAlignment="1">
      <alignment horizontal="right"/>
    </xf>
    <xf numFmtId="164" fontId="29" fillId="0" borderId="23" xfId="0" applyNumberFormat="1" applyFont="1" applyBorder="1" applyAlignment="1">
      <alignment horizontal="right" wrapText="1" readingOrder="1"/>
    </xf>
    <xf numFmtId="4" fontId="29" fillId="0" borderId="23" xfId="0" applyNumberFormat="1" applyFont="1" applyBorder="1" applyAlignment="1">
      <alignment horizontal="right" readingOrder="1"/>
    </xf>
    <xf numFmtId="0" fontId="46" fillId="0" borderId="23" xfId="0" applyFont="1" applyBorder="1" applyAlignment="1">
      <alignment horizontal="center" vertical="top" wrapText="1"/>
    </xf>
    <xf numFmtId="0" fontId="45" fillId="0" borderId="23" xfId="0" applyFont="1" applyBorder="1" applyAlignment="1">
      <alignment horizontal="center" vertical="top" wrapText="1"/>
    </xf>
    <xf numFmtId="43" fontId="29" fillId="0" borderId="23" xfId="20" applyFont="1" applyFill="1" applyBorder="1" applyAlignment="1">
      <alignment horizontal="center" wrapText="1"/>
    </xf>
    <xf numFmtId="164" fontId="29" fillId="0" borderId="23" xfId="0" applyNumberFormat="1" applyFont="1" applyBorder="1" applyAlignment="1">
      <alignment horizontal="center" vertical="center" wrapText="1" readingOrder="1"/>
    </xf>
    <xf numFmtId="0" fontId="29" fillId="0" borderId="23" xfId="0" applyFont="1" applyBorder="1" applyAlignment="1">
      <alignment horizontal="center" vertical="center"/>
    </xf>
    <xf numFmtId="4" fontId="29" fillId="0" borderId="23" xfId="0" applyNumberFormat="1" applyFont="1" applyBorder="1" applyAlignment="1">
      <alignment horizontal="center" vertical="center" readingOrder="1"/>
    </xf>
    <xf numFmtId="0" fontId="35" fillId="0" borderId="23" xfId="0" applyFont="1" applyBorder="1" applyAlignment="1">
      <alignment horizontal="center" vertical="center" wrapText="1"/>
    </xf>
    <xf numFmtId="0" fontId="7" fillId="0" borderId="23" xfId="0" applyFont="1" applyBorder="1" applyAlignment="1">
      <alignment horizontal="center" vertical="center"/>
    </xf>
    <xf numFmtId="0" fontId="5" fillId="0" borderId="23" xfId="0" applyFont="1" applyBorder="1" applyAlignment="1">
      <alignment horizontal="center" vertical="center"/>
    </xf>
    <xf numFmtId="0" fontId="7" fillId="0" borderId="23" xfId="0" applyFont="1" applyBorder="1" applyAlignment="1">
      <alignment horizontal="center" vertical="center" wrapText="1"/>
    </xf>
    <xf numFmtId="0" fontId="41" fillId="0" borderId="23" xfId="0" applyFont="1" applyBorder="1" applyAlignment="1">
      <alignment horizontal="center" vertical="center"/>
    </xf>
    <xf numFmtId="4" fontId="5" fillId="0" borderId="23" xfId="0" applyNumberFormat="1" applyFont="1" applyBorder="1" applyAlignment="1">
      <alignment horizontal="center" vertical="center"/>
    </xf>
    <xf numFmtId="0" fontId="29" fillId="0" borderId="23" xfId="0" applyFont="1" applyBorder="1"/>
    <xf numFmtId="4" fontId="34" fillId="0" borderId="23" xfId="0" applyNumberFormat="1" applyFont="1" applyBorder="1" applyAlignment="1">
      <alignment horizontal="center" vertical="center"/>
    </xf>
    <xf numFmtId="1" fontId="45" fillId="0" borderId="23" xfId="0" applyNumberFormat="1" applyFont="1" applyFill="1" applyBorder="1" applyAlignment="1">
      <alignment horizontal="center" vertical="top" wrapText="1"/>
    </xf>
    <xf numFmtId="43" fontId="29" fillId="0" borderId="23" xfId="21" applyFont="1" applyFill="1" applyBorder="1" applyAlignment="1">
      <alignment horizontal="center" wrapText="1"/>
    </xf>
    <xf numFmtId="0" fontId="29" fillId="0" borderId="23" xfId="0" applyFont="1" applyBorder="1" applyAlignment="1">
      <alignment vertical="top"/>
    </xf>
    <xf numFmtId="0" fontId="0" fillId="0" borderId="0" xfId="0" applyBorder="1" applyAlignment="1">
      <alignment horizontal="center"/>
    </xf>
    <xf numFmtId="0" fontId="5" fillId="0" borderId="23" xfId="0" quotePrefix="1" applyFont="1" applyBorder="1" applyAlignment="1">
      <alignment horizontal="left" vertical="top" wrapText="1"/>
    </xf>
    <xf numFmtId="0" fontId="9" fillId="0" borderId="23" xfId="0" applyFont="1" applyBorder="1" applyAlignment="1">
      <alignment horizontal="center"/>
    </xf>
    <xf numFmtId="164" fontId="9" fillId="0" borderId="23" xfId="0" applyNumberFormat="1" applyFont="1" applyBorder="1" applyAlignment="1">
      <alignment horizontal="center" wrapText="1"/>
    </xf>
    <xf numFmtId="4" fontId="9" fillId="0" borderId="23" xfId="0" applyNumberFormat="1" applyFont="1" applyBorder="1" applyAlignment="1">
      <alignment horizontal="center"/>
    </xf>
    <xf numFmtId="49" fontId="5" fillId="0" borderId="23" xfId="0" quotePrefix="1" applyNumberFormat="1" applyFont="1" applyBorder="1" applyAlignment="1">
      <alignment horizontal="left" vertical="top" wrapText="1"/>
    </xf>
    <xf numFmtId="0" fontId="5" fillId="0" borderId="23" xfId="0" applyFont="1" applyBorder="1" applyAlignment="1">
      <alignment horizontal="left" vertical="center" wrapText="1"/>
    </xf>
    <xf numFmtId="16" fontId="45" fillId="0" borderId="23" xfId="0" applyNumberFormat="1" applyFont="1" applyBorder="1" applyAlignment="1">
      <alignment horizontal="center" vertical="top" wrapText="1"/>
    </xf>
    <xf numFmtId="0" fontId="29" fillId="0" borderId="0" xfId="0" applyNumberFormat="1" applyFont="1" applyFill="1" applyBorder="1" applyAlignment="1">
      <alignment horizontal="left" vertical="top" wrapText="1"/>
    </xf>
    <xf numFmtId="0" fontId="5" fillId="0" borderId="0" xfId="0" applyFont="1" applyBorder="1" applyAlignment="1">
      <alignment horizontal="center"/>
    </xf>
    <xf numFmtId="0" fontId="9" fillId="0" borderId="0" xfId="0" applyFont="1" applyBorder="1" applyAlignment="1">
      <alignment horizontal="left" vertical="center"/>
    </xf>
    <xf numFmtId="0" fontId="9" fillId="0" borderId="0" xfId="0" applyFont="1" applyBorder="1" applyAlignment="1">
      <alignment horizontal="left"/>
    </xf>
    <xf numFmtId="0" fontId="45" fillId="0" borderId="23" xfId="0" applyFont="1" applyFill="1" applyBorder="1" applyAlignment="1">
      <alignment horizontal="center" vertical="top" wrapText="1"/>
    </xf>
    <xf numFmtId="0" fontId="5" fillId="0" borderId="23" xfId="0" quotePrefix="1" applyFont="1" applyFill="1" applyBorder="1" applyAlignment="1">
      <alignment horizontal="left" vertical="top" wrapText="1"/>
    </xf>
    <xf numFmtId="0" fontId="47" fillId="0" borderId="0" xfId="0" applyFont="1" applyAlignment="1"/>
    <xf numFmtId="0" fontId="48" fillId="0" borderId="0" xfId="0" applyFont="1" applyBorder="1"/>
    <xf numFmtId="0" fontId="34" fillId="0" borderId="23" xfId="0" applyFont="1" applyBorder="1" applyAlignment="1">
      <alignment vertical="center" wrapText="1"/>
    </xf>
    <xf numFmtId="0" fontId="37" fillId="0" borderId="23" xfId="0" applyFont="1" applyBorder="1"/>
    <xf numFmtId="0" fontId="43" fillId="0" borderId="0" xfId="0" applyNumberFormat="1" applyFont="1" applyFill="1" applyBorder="1" applyAlignment="1">
      <alignment horizontal="left" vertical="top" wrapText="1" readingOrder="1"/>
    </xf>
    <xf numFmtId="0" fontId="29" fillId="0" borderId="0" xfId="0" applyNumberFormat="1" applyFont="1" applyFill="1" applyBorder="1" applyAlignment="1">
      <alignment horizontal="left" vertical="top" wrapText="1" readingOrder="1"/>
    </xf>
    <xf numFmtId="0" fontId="44" fillId="0" borderId="0" xfId="0" quotePrefix="1" applyFont="1" applyBorder="1" applyAlignment="1">
      <alignment vertical="top" wrapText="1"/>
    </xf>
    <xf numFmtId="0" fontId="5" fillId="0" borderId="0" xfId="0" quotePrefix="1" applyFont="1" applyBorder="1" applyAlignment="1">
      <alignment horizontal="left" vertical="top" wrapText="1"/>
    </xf>
    <xf numFmtId="0" fontId="5" fillId="0" borderId="0" xfId="0" quotePrefix="1" applyFont="1" applyBorder="1" applyAlignment="1">
      <alignment vertical="top" wrapText="1"/>
    </xf>
    <xf numFmtId="165" fontId="29" fillId="24" borderId="0" xfId="0" applyNumberFormat="1" applyFont="1" applyFill="1" applyBorder="1" applyAlignment="1">
      <alignment horizontal="left" vertical="top" wrapText="1"/>
    </xf>
    <xf numFmtId="0" fontId="34" fillId="0" borderId="0" xfId="0" applyNumberFormat="1" applyFont="1" applyFill="1" applyBorder="1" applyAlignment="1">
      <alignment vertical="top" wrapText="1"/>
    </xf>
    <xf numFmtId="0" fontId="29" fillId="0" borderId="0" xfId="0" applyNumberFormat="1" applyFont="1" applyFill="1" applyBorder="1" applyAlignment="1">
      <alignment vertical="top" wrapText="1"/>
    </xf>
    <xf numFmtId="0" fontId="37" fillId="0" borderId="0" xfId="0" applyFont="1" applyBorder="1" applyAlignment="1">
      <alignment horizontal="center" vertical="center" wrapText="1"/>
    </xf>
    <xf numFmtId="0" fontId="5" fillId="0" borderId="0" xfId="0" quotePrefix="1" applyFont="1" applyBorder="1" applyAlignment="1">
      <alignment horizontal="justify" vertical="top" wrapText="1"/>
    </xf>
    <xf numFmtId="0" fontId="5" fillId="0" borderId="0" xfId="0" applyFont="1" applyBorder="1" applyAlignment="1">
      <alignment horizontal="justify" vertical="top" wrapText="1"/>
    </xf>
    <xf numFmtId="0" fontId="43" fillId="0" borderId="0" xfId="0" applyFont="1" applyBorder="1" applyAlignment="1">
      <alignment horizontal="left" vertical="top" wrapText="1"/>
    </xf>
    <xf numFmtId="0" fontId="29" fillId="0" borderId="0" xfId="0" applyFont="1" applyBorder="1" applyAlignment="1">
      <alignment horizontal="left" vertical="top" wrapText="1"/>
    </xf>
  </cellXfs>
  <cellStyles count="45">
    <cellStyle name="20% - Isticanje1" xfId="1"/>
    <cellStyle name="20% - Isticanje2" xfId="2"/>
    <cellStyle name="20% - Isticanje3" xfId="3"/>
    <cellStyle name="20% - Isticanje4" xfId="4"/>
    <cellStyle name="20% - Isticanje5" xfId="5"/>
    <cellStyle name="20% - Isticanje6" xfId="6"/>
    <cellStyle name="40% - Isticanje2" xfId="7"/>
    <cellStyle name="40% - Isticanje3" xfId="8"/>
    <cellStyle name="40% - Isticanje4" xfId="9"/>
    <cellStyle name="40% - Isticanje5" xfId="10"/>
    <cellStyle name="40% - Isticanje6" xfId="11"/>
    <cellStyle name="40% - Naglasak1" xfId="12"/>
    <cellStyle name="60% - Isticanje1" xfId="13"/>
    <cellStyle name="60% - Isticanje2" xfId="14"/>
    <cellStyle name="60% - Isticanje3" xfId="15"/>
    <cellStyle name="60% - Isticanje4" xfId="16"/>
    <cellStyle name="60% - Isticanje5" xfId="17"/>
    <cellStyle name="60% - Isticanje6" xfId="18"/>
    <cellStyle name="Bilješka" xfId="19"/>
    <cellStyle name="Comma" xfId="20" builtinId="3"/>
    <cellStyle name="Comma 2" xfId="21"/>
    <cellStyle name="Dobro" xfId="22"/>
    <cellStyle name="Excel Built-in Normal" xfId="23"/>
    <cellStyle name="Isticanje1" xfId="24"/>
    <cellStyle name="Isticanje2" xfId="25"/>
    <cellStyle name="Isticanje3" xfId="26"/>
    <cellStyle name="Isticanje4" xfId="27"/>
    <cellStyle name="Isticanje5" xfId="28"/>
    <cellStyle name="Isticanje6" xfId="29"/>
    <cellStyle name="Izlaz" xfId="30"/>
    <cellStyle name="Izračun" xfId="31"/>
    <cellStyle name="Loše" xfId="32"/>
    <cellStyle name="Naslov" xfId="33"/>
    <cellStyle name="Naslov 1" xfId="34"/>
    <cellStyle name="Naslov 2" xfId="35"/>
    <cellStyle name="Naslov 3" xfId="36"/>
    <cellStyle name="Naslov 4" xfId="37"/>
    <cellStyle name="Neutralno" xfId="38"/>
    <cellStyle name="Normal" xfId="0" builtinId="0"/>
    <cellStyle name="Povezana ćelija" xfId="39"/>
    <cellStyle name="Provjera ćelije" xfId="40"/>
    <cellStyle name="Tekst objašnjenja" xfId="41"/>
    <cellStyle name="Tekst upozorenja" xfId="42"/>
    <cellStyle name="Ukupni zbroj" xfId="43"/>
    <cellStyle name="Unos" xfId="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49"/>
  <sheetViews>
    <sheetView showGridLines="0" view="pageLayout" zoomScaleNormal="100" workbookViewId="0">
      <selection activeCell="B19" sqref="B19"/>
    </sheetView>
  </sheetViews>
  <sheetFormatPr defaultRowHeight="15"/>
  <cols>
    <col min="1" max="1" width="6.140625" customWidth="1"/>
    <col min="2" max="2" width="48.42578125" style="16" customWidth="1"/>
    <col min="3" max="3" width="19.5703125" customWidth="1"/>
  </cols>
  <sheetData>
    <row r="1" spans="1:6">
      <c r="A1" s="1"/>
      <c r="B1" s="2"/>
      <c r="C1" s="1"/>
    </row>
    <row r="2" spans="1:6">
      <c r="A2" s="1"/>
      <c r="B2" s="2"/>
      <c r="C2" s="1"/>
    </row>
    <row r="3" spans="1:6" ht="15.75">
      <c r="A3" s="1"/>
      <c r="B3" s="34"/>
      <c r="C3" s="1"/>
    </row>
    <row r="4" spans="1:6" ht="15.75">
      <c r="A4" s="1"/>
      <c r="B4" s="129" t="s">
        <v>92</v>
      </c>
      <c r="C4" s="1"/>
    </row>
    <row r="5" spans="1:6" ht="15.75">
      <c r="A5" s="1"/>
      <c r="B5" s="34"/>
      <c r="C5" s="1"/>
    </row>
    <row r="6" spans="1:6" ht="15.75">
      <c r="A6" s="1"/>
      <c r="B6" s="34"/>
      <c r="C6" s="1"/>
    </row>
    <row r="7" spans="1:6">
      <c r="A7" s="2"/>
      <c r="B7" s="31" t="s">
        <v>66</v>
      </c>
      <c r="C7" s="2"/>
      <c r="D7" s="2"/>
      <c r="E7" s="2"/>
      <c r="F7" s="2"/>
    </row>
    <row r="8" spans="1:6">
      <c r="A8" s="3"/>
      <c r="B8" s="32"/>
      <c r="C8" s="3"/>
      <c r="D8" s="3"/>
      <c r="E8" s="3"/>
      <c r="F8" s="3"/>
    </row>
    <row r="9" spans="1:6">
      <c r="A9" s="1"/>
      <c r="B9" s="20"/>
    </row>
    <row r="10" spans="1:6" ht="15.75">
      <c r="A10" s="1"/>
      <c r="B10" s="19" t="s">
        <v>10</v>
      </c>
      <c r="C10" s="1"/>
    </row>
    <row r="11" spans="1:6" ht="15.75">
      <c r="B11" s="19" t="s">
        <v>11</v>
      </c>
    </row>
    <row r="12" spans="1:6" ht="15.75">
      <c r="B12" s="19"/>
    </row>
    <row r="13" spans="1:6" ht="16.5" thickBot="1">
      <c r="B13" s="19"/>
    </row>
    <row r="14" spans="1:6" ht="35.25" customHeight="1" thickTop="1" thickBot="1">
      <c r="A14" s="7" t="s">
        <v>18</v>
      </c>
      <c r="B14" s="8" t="s">
        <v>9</v>
      </c>
      <c r="C14" s="10" t="s">
        <v>30</v>
      </c>
    </row>
    <row r="15" spans="1:6">
      <c r="A15" s="11" t="str">
        <f>'DEMONTAŽE I RUŠENJA'!A4</f>
        <v>1.</v>
      </c>
      <c r="B15" s="33" t="str">
        <f>'DEMONTAŽE I RUŠENJA'!B4</f>
        <v>DEMONTAŽE I RUŠENJA</v>
      </c>
      <c r="C15" s="21"/>
    </row>
    <row r="16" spans="1:6">
      <c r="A16" s="17" t="str">
        <f>'UGRADNJA VRATA I PROZORA'!A4</f>
        <v>2.</v>
      </c>
      <c r="B16" s="35" t="str">
        <f>'UGRADNJA VRATA I PROZORA'!B4</f>
        <v>UGRADNJA PROZORA I VRATA</v>
      </c>
      <c r="C16" s="22"/>
    </row>
    <row r="17" spans="1:3">
      <c r="A17" s="17" t="str">
        <f>+KROVOPOKRIVAČKI!A4</f>
        <v>3.</v>
      </c>
      <c r="B17" s="35" t="str">
        <f>+KROVOPOKRIVAČKI!B4</f>
        <v>KROVOPOKRIVAČKI RADOVI</v>
      </c>
      <c r="C17" s="22"/>
    </row>
    <row r="18" spans="1:3">
      <c r="A18" s="17" t="str">
        <f>FASADERSKI!A4</f>
        <v>4.</v>
      </c>
      <c r="B18" s="35" t="str">
        <f>FASADERSKI!B4</f>
        <v>FASADERSKI RADOVI</v>
      </c>
      <c r="C18" s="22"/>
    </row>
    <row r="19" spans="1:3">
      <c r="A19" s="17" t="str">
        <f>LIMARSKI!A4</f>
        <v>5.</v>
      </c>
      <c r="B19" s="35" t="str">
        <f>LIMARSKI!B4</f>
        <v>LIMARSKI RADOVI</v>
      </c>
      <c r="C19" s="22"/>
    </row>
    <row r="20" spans="1:3">
      <c r="A20" s="17" t="str">
        <f>+OSTALI!A4</f>
        <v>6.</v>
      </c>
      <c r="B20" s="35" t="str">
        <f>+OSTALI!B4</f>
        <v>OSTALI RADOVI</v>
      </c>
      <c r="C20" s="22"/>
    </row>
    <row r="21" spans="1:3">
      <c r="A21" s="57"/>
      <c r="B21" s="58" t="s">
        <v>46</v>
      </c>
      <c r="C21" s="59"/>
    </row>
    <row r="22" spans="1:3">
      <c r="A22" s="14"/>
      <c r="B22" s="50" t="s">
        <v>31</v>
      </c>
      <c r="C22" s="51"/>
    </row>
    <row r="23" spans="1:3" ht="15.75" thickBot="1">
      <c r="A23" s="13"/>
      <c r="B23" s="12" t="s">
        <v>32</v>
      </c>
      <c r="C23" s="23"/>
    </row>
    <row r="24" spans="1:3" ht="15.75" thickTop="1"/>
    <row r="25" spans="1:3">
      <c r="A25" s="2"/>
      <c r="B25" s="2"/>
      <c r="C25" s="2"/>
    </row>
    <row r="26" spans="1:3">
      <c r="A26" s="24"/>
      <c r="B26" s="24"/>
      <c r="C26" s="24"/>
    </row>
    <row r="27" spans="1:3" s="15" customFormat="1">
      <c r="A27" s="24"/>
      <c r="B27" s="24"/>
      <c r="C27" s="24"/>
    </row>
    <row r="28" spans="1:3">
      <c r="A28" s="2"/>
      <c r="B28" s="2"/>
      <c r="C28" s="2"/>
    </row>
    <row r="29" spans="1:3">
      <c r="A29" s="2"/>
      <c r="B29" s="43" t="s">
        <v>63</v>
      </c>
      <c r="C29" s="2"/>
    </row>
    <row r="30" spans="1:3">
      <c r="A30" s="2"/>
      <c r="B30" s="2"/>
      <c r="C30" s="2"/>
    </row>
    <row r="31" spans="1:3">
      <c r="A31" s="2"/>
      <c r="B31" s="2"/>
      <c r="C31" s="2"/>
    </row>
    <row r="32" spans="1:3">
      <c r="A32" s="2"/>
      <c r="B32" s="2"/>
      <c r="C32" s="2"/>
    </row>
    <row r="33" spans="1:3">
      <c r="A33" s="2"/>
      <c r="B33" s="2"/>
      <c r="C33" s="2"/>
    </row>
    <row r="34" spans="1:3">
      <c r="A34" s="2"/>
      <c r="B34" s="2"/>
      <c r="C34" s="2"/>
    </row>
    <row r="35" spans="1:3">
      <c r="A35" s="2"/>
      <c r="B35" s="2"/>
      <c r="C35" s="2"/>
    </row>
    <row r="36" spans="1:3">
      <c r="A36" s="2"/>
      <c r="B36" s="2"/>
      <c r="C36" s="2"/>
    </row>
    <row r="37" spans="1:3">
      <c r="A37" s="2"/>
      <c r="B37" s="2"/>
      <c r="C37" s="2"/>
    </row>
    <row r="38" spans="1:3">
      <c r="A38" s="2"/>
      <c r="B38" s="2"/>
      <c r="C38" s="2"/>
    </row>
    <row r="39" spans="1:3">
      <c r="A39" s="2"/>
      <c r="B39" s="2"/>
      <c r="C39" s="2"/>
    </row>
    <row r="40" spans="1:3">
      <c r="A40" s="2"/>
      <c r="B40" s="2"/>
      <c r="C40" s="2"/>
    </row>
    <row r="41" spans="1:3">
      <c r="A41" s="2"/>
      <c r="B41" s="2"/>
      <c r="C41" s="2"/>
    </row>
    <row r="42" spans="1:3">
      <c r="A42" s="2"/>
      <c r="B42" s="2"/>
      <c r="C42" s="2"/>
    </row>
    <row r="43" spans="1:3">
      <c r="A43" s="2"/>
      <c r="B43" s="2"/>
      <c r="C43" s="2"/>
    </row>
    <row r="44" spans="1:3">
      <c r="A44" s="2"/>
      <c r="B44" s="2"/>
      <c r="C44" s="2"/>
    </row>
    <row r="45" spans="1:3">
      <c r="A45" s="2"/>
      <c r="B45" s="2"/>
      <c r="C45" s="2"/>
    </row>
    <row r="46" spans="1:3">
      <c r="A46" s="2"/>
      <c r="B46" s="2"/>
      <c r="C46" s="2"/>
    </row>
    <row r="47" spans="1:3">
      <c r="A47" s="2"/>
      <c r="B47" s="2"/>
      <c r="C47" s="2"/>
    </row>
    <row r="48" spans="1:3">
      <c r="A48" s="2"/>
      <c r="B48" s="2"/>
      <c r="C48" s="2"/>
    </row>
    <row r="49" spans="1:3">
      <c r="A49" s="2"/>
      <c r="B49" s="2"/>
      <c r="C49" s="2"/>
    </row>
  </sheetData>
  <phoneticPr fontId="0" type="noConversion"/>
  <pageMargins left="1.1811023622047245" right="0.39370078740157483" top="0.74803149606299213" bottom="0.74803149606299213" header="0.31496062992125984" footer="0.31496062992125984"/>
  <pageSetup paperSize="9" orientation="portrait" horizontalDpi="4294967293" verticalDpi="300"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87"/>
  <sheetViews>
    <sheetView showGridLines="0" tabSelected="1" view="pageLayout" zoomScaleNormal="100" zoomScaleSheetLayoutView="100" workbookViewId="0">
      <selection activeCell="B10" sqref="B10:F10"/>
    </sheetView>
  </sheetViews>
  <sheetFormatPr defaultRowHeight="15"/>
  <cols>
    <col min="1" max="1" width="4.140625" style="40" customWidth="1"/>
    <col min="2" max="2" width="41.140625" style="16" customWidth="1"/>
    <col min="3" max="3" width="8.42578125" style="29" customWidth="1"/>
    <col min="5" max="5" width="11" customWidth="1"/>
    <col min="6" max="6" width="13.42578125" customWidth="1"/>
    <col min="8" max="8" width="2.42578125" customWidth="1"/>
    <col min="10" max="10" width="30.5703125" customWidth="1"/>
  </cols>
  <sheetData>
    <row r="1" spans="1:10">
      <c r="A1" s="37" t="s">
        <v>33</v>
      </c>
      <c r="B1" s="24"/>
      <c r="C1" s="27"/>
      <c r="D1" s="2"/>
      <c r="E1" s="2"/>
      <c r="F1" s="2"/>
    </row>
    <row r="2" spans="1:10">
      <c r="A2" s="38"/>
      <c r="B2" s="31" t="str">
        <f>+REKAPITULACIJA!B7</f>
        <v>VIŠESTAMBENA ZGRADA VIJENAC JAKOVA GOTOVCA 13-14, OSIJEK</v>
      </c>
      <c r="C2" s="27"/>
      <c r="D2" s="2"/>
      <c r="E2" s="2"/>
      <c r="F2" s="2"/>
    </row>
    <row r="3" spans="1:10">
      <c r="A3" s="2"/>
      <c r="B3" s="31"/>
      <c r="C3" s="2"/>
      <c r="D3" s="2"/>
      <c r="E3" s="2"/>
      <c r="F3" s="2"/>
    </row>
    <row r="4" spans="1:10">
      <c r="A4" s="39" t="s">
        <v>24</v>
      </c>
      <c r="B4" s="26" t="s">
        <v>3</v>
      </c>
      <c r="C4" s="28"/>
      <c r="D4" s="5"/>
      <c r="E4" s="3"/>
      <c r="F4" s="6"/>
    </row>
    <row r="5" spans="1:10">
      <c r="A5" s="39"/>
      <c r="B5" s="9"/>
      <c r="C5" s="28"/>
      <c r="D5" s="5"/>
      <c r="E5" s="3"/>
      <c r="F5" s="6"/>
    </row>
    <row r="6" spans="1:10" s="25" customFormat="1">
      <c r="A6" s="84"/>
      <c r="B6" s="75" t="s">
        <v>6</v>
      </c>
      <c r="C6" s="85"/>
      <c r="D6" s="85"/>
      <c r="E6" s="85"/>
      <c r="F6" s="85"/>
    </row>
    <row r="7" spans="1:10" s="25" customFormat="1">
      <c r="A7" s="84"/>
      <c r="B7" s="74"/>
      <c r="C7" s="85"/>
      <c r="D7" s="85"/>
      <c r="E7" s="85"/>
      <c r="F7" s="85"/>
    </row>
    <row r="8" spans="1:10" s="25" customFormat="1" ht="33.75" customHeight="1">
      <c r="A8" s="84"/>
      <c r="B8" s="133" t="s">
        <v>7</v>
      </c>
      <c r="C8" s="133"/>
      <c r="D8" s="133"/>
      <c r="E8" s="133"/>
      <c r="F8" s="133"/>
    </row>
    <row r="9" spans="1:10" s="25" customFormat="1" ht="48.75" customHeight="1">
      <c r="A9" s="84"/>
      <c r="B9" s="134" t="s">
        <v>52</v>
      </c>
      <c r="C9" s="134"/>
      <c r="D9" s="134"/>
      <c r="E9" s="134"/>
      <c r="F9" s="134"/>
    </row>
    <row r="10" spans="1:10" s="25" customFormat="1" ht="123.75" customHeight="1">
      <c r="A10" s="84"/>
      <c r="B10" s="134" t="s">
        <v>47</v>
      </c>
      <c r="C10" s="134"/>
      <c r="D10" s="134"/>
      <c r="E10" s="134"/>
      <c r="F10" s="134"/>
    </row>
    <row r="11" spans="1:10" s="25" customFormat="1" ht="33.75" customHeight="1">
      <c r="A11" s="84"/>
      <c r="B11" s="134" t="s">
        <v>8</v>
      </c>
      <c r="C11" s="134"/>
      <c r="D11" s="134"/>
      <c r="E11" s="134"/>
      <c r="F11" s="134"/>
    </row>
    <row r="12" spans="1:10" s="25" customFormat="1" ht="78.75" customHeight="1">
      <c r="A12" s="84"/>
      <c r="B12" s="134" t="s">
        <v>35</v>
      </c>
      <c r="C12" s="134"/>
      <c r="D12" s="134"/>
      <c r="E12" s="134"/>
      <c r="F12" s="134"/>
      <c r="J12" s="45"/>
    </row>
    <row r="13" spans="1:10" s="25" customFormat="1" ht="48" customHeight="1">
      <c r="A13" s="84"/>
      <c r="B13" s="134" t="s">
        <v>4</v>
      </c>
      <c r="C13" s="134"/>
      <c r="D13" s="134"/>
      <c r="E13" s="134"/>
      <c r="F13" s="134"/>
    </row>
    <row r="14" spans="1:10" s="16" customFormat="1" ht="22.5">
      <c r="A14" s="105" t="s">
        <v>18</v>
      </c>
      <c r="B14" s="106" t="s">
        <v>19</v>
      </c>
      <c r="C14" s="107" t="s">
        <v>20</v>
      </c>
      <c r="D14" s="105" t="s">
        <v>21</v>
      </c>
      <c r="E14" s="107" t="s">
        <v>22</v>
      </c>
      <c r="F14" s="105" t="s">
        <v>23</v>
      </c>
      <c r="G14" s="86"/>
    </row>
    <row r="15" spans="1:10" s="25" customFormat="1" ht="90">
      <c r="A15" s="112">
        <v>1</v>
      </c>
      <c r="B15" s="72" t="s">
        <v>60</v>
      </c>
      <c r="C15" s="87" t="s">
        <v>45</v>
      </c>
      <c r="D15" s="88">
        <v>36</v>
      </c>
      <c r="E15" s="88"/>
      <c r="F15" s="113"/>
    </row>
    <row r="16" spans="1:10" s="25" customFormat="1" ht="90">
      <c r="A16" s="112">
        <v>2</v>
      </c>
      <c r="B16" s="72" t="s">
        <v>61</v>
      </c>
      <c r="C16" s="87" t="s">
        <v>37</v>
      </c>
      <c r="D16" s="88">
        <v>30</v>
      </c>
      <c r="E16" s="88"/>
      <c r="F16" s="100"/>
    </row>
    <row r="17" spans="1:6" s="25" customFormat="1" ht="90">
      <c r="A17" s="112">
        <v>3</v>
      </c>
      <c r="B17" s="72" t="s">
        <v>57</v>
      </c>
      <c r="C17" s="87" t="s">
        <v>37</v>
      </c>
      <c r="D17" s="88">
        <v>5</v>
      </c>
      <c r="E17" s="88"/>
      <c r="F17" s="100"/>
    </row>
    <row r="18" spans="1:6" s="25" customFormat="1" ht="45">
      <c r="A18" s="112">
        <v>4</v>
      </c>
      <c r="B18" s="72" t="s">
        <v>79</v>
      </c>
      <c r="C18" s="87" t="s">
        <v>37</v>
      </c>
      <c r="D18" s="88">
        <v>2</v>
      </c>
      <c r="E18" s="88"/>
      <c r="F18" s="100"/>
    </row>
    <row r="19" spans="1:6" s="44" customFormat="1" ht="20.25" customHeight="1">
      <c r="A19" s="114"/>
      <c r="B19" s="131" t="s">
        <v>5</v>
      </c>
      <c r="C19" s="132"/>
      <c r="D19" s="132"/>
      <c r="E19" s="132"/>
      <c r="F19" s="111"/>
    </row>
    <row r="51" spans="1:6" ht="15.75">
      <c r="A51" s="41"/>
      <c r="B51" s="1"/>
      <c r="C51" s="30"/>
      <c r="D51" s="4"/>
      <c r="E51" s="4"/>
      <c r="F51" s="4"/>
    </row>
    <row r="52" spans="1:6" ht="15.75">
      <c r="A52" s="41"/>
      <c r="B52" s="1"/>
      <c r="C52" s="30"/>
      <c r="D52" s="4"/>
      <c r="E52" s="4"/>
      <c r="F52" s="4"/>
    </row>
    <row r="53" spans="1:6" ht="15.75">
      <c r="A53" s="41"/>
      <c r="B53" s="1"/>
      <c r="C53" s="30"/>
      <c r="D53" s="4"/>
      <c r="E53" s="4"/>
      <c r="F53" s="4"/>
    </row>
    <row r="54" spans="1:6" ht="15.75">
      <c r="A54" s="41"/>
      <c r="B54" s="1"/>
      <c r="C54" s="30"/>
      <c r="D54" s="4"/>
      <c r="E54" s="4"/>
      <c r="F54" s="4"/>
    </row>
    <row r="55" spans="1:6" ht="15.75">
      <c r="A55" s="41"/>
      <c r="B55" s="1"/>
      <c r="C55" s="30"/>
      <c r="D55" s="4"/>
      <c r="E55" s="4"/>
      <c r="F55" s="4"/>
    </row>
    <row r="56" spans="1:6" ht="15.75">
      <c r="A56" s="41"/>
      <c r="B56" s="1"/>
      <c r="C56" s="30"/>
      <c r="D56" s="4"/>
      <c r="E56" s="4"/>
      <c r="F56" s="4"/>
    </row>
    <row r="57" spans="1:6" ht="15.75">
      <c r="A57" s="41"/>
      <c r="B57" s="1"/>
      <c r="C57" s="30"/>
      <c r="D57" s="4"/>
      <c r="E57" s="4"/>
      <c r="F57" s="4"/>
    </row>
    <row r="58" spans="1:6" ht="15.75">
      <c r="A58" s="41"/>
      <c r="B58" s="1"/>
      <c r="C58" s="30"/>
      <c r="D58" s="4"/>
      <c r="E58" s="4"/>
      <c r="F58" s="4"/>
    </row>
    <row r="59" spans="1:6" ht="15.75">
      <c r="A59" s="41"/>
      <c r="B59" s="1"/>
      <c r="C59" s="30"/>
      <c r="D59" s="4"/>
      <c r="E59" s="4"/>
      <c r="F59" s="4"/>
    </row>
    <row r="60" spans="1:6" ht="15.75">
      <c r="A60" s="41"/>
      <c r="B60" s="1"/>
      <c r="C60" s="30"/>
      <c r="D60" s="4"/>
      <c r="E60" s="4"/>
      <c r="F60" s="4"/>
    </row>
    <row r="61" spans="1:6" ht="15.75">
      <c r="A61" s="41"/>
      <c r="B61" s="1"/>
      <c r="C61" s="30"/>
      <c r="D61" s="4"/>
      <c r="E61" s="4"/>
      <c r="F61" s="4"/>
    </row>
    <row r="62" spans="1:6" ht="15.75">
      <c r="A62" s="41"/>
      <c r="B62" s="1"/>
      <c r="C62" s="30"/>
      <c r="D62" s="4"/>
      <c r="E62" s="4"/>
      <c r="F62" s="4"/>
    </row>
    <row r="63" spans="1:6" ht="15.75">
      <c r="A63" s="41"/>
      <c r="B63" s="1"/>
      <c r="C63" s="30"/>
      <c r="D63" s="4"/>
      <c r="E63" s="4"/>
      <c r="F63" s="4"/>
    </row>
    <row r="64" spans="1:6" ht="15.75">
      <c r="A64" s="41"/>
      <c r="B64" s="1"/>
      <c r="C64" s="30"/>
      <c r="D64" s="4"/>
      <c r="E64" s="4"/>
      <c r="F64" s="4"/>
    </row>
    <row r="65" spans="1:6" ht="15.75">
      <c r="A65" s="41"/>
      <c r="B65" s="1"/>
      <c r="C65" s="30"/>
      <c r="D65" s="4"/>
      <c r="E65" s="4"/>
      <c r="F65" s="4"/>
    </row>
    <row r="66" spans="1:6" ht="15.75">
      <c r="A66" s="41"/>
      <c r="B66" s="1"/>
      <c r="C66" s="30"/>
      <c r="D66" s="4"/>
      <c r="E66" s="4"/>
      <c r="F66" s="4"/>
    </row>
    <row r="67" spans="1:6" ht="15.75">
      <c r="A67" s="41"/>
      <c r="B67" s="1"/>
      <c r="C67" s="30"/>
      <c r="D67" s="4"/>
      <c r="E67" s="4"/>
      <c r="F67" s="4"/>
    </row>
    <row r="68" spans="1:6" ht="15.75">
      <c r="A68" s="41"/>
      <c r="B68" s="1"/>
      <c r="C68" s="30"/>
      <c r="D68" s="4"/>
      <c r="E68" s="4"/>
      <c r="F68" s="4"/>
    </row>
    <row r="69" spans="1:6" ht="15.75">
      <c r="A69" s="41"/>
      <c r="B69" s="1"/>
      <c r="C69" s="30"/>
      <c r="D69" s="4"/>
      <c r="E69" s="4"/>
      <c r="F69" s="4"/>
    </row>
    <row r="70" spans="1:6" ht="15.75">
      <c r="A70" s="41"/>
      <c r="B70" s="1"/>
      <c r="C70" s="30"/>
      <c r="D70" s="4"/>
      <c r="E70" s="4"/>
      <c r="F70" s="4"/>
    </row>
    <row r="71" spans="1:6" ht="15.75">
      <c r="A71" s="41"/>
      <c r="B71" s="1"/>
      <c r="C71" s="30"/>
      <c r="D71" s="4"/>
      <c r="E71" s="4"/>
      <c r="F71" s="4"/>
    </row>
    <row r="72" spans="1:6" ht="15.75">
      <c r="A72" s="41"/>
      <c r="B72" s="1"/>
      <c r="C72" s="30"/>
      <c r="D72" s="4"/>
      <c r="E72" s="4"/>
      <c r="F72" s="4"/>
    </row>
    <row r="73" spans="1:6" ht="15.75">
      <c r="A73" s="41"/>
      <c r="B73" s="1"/>
      <c r="C73" s="30"/>
      <c r="D73" s="4"/>
      <c r="E73" s="4"/>
      <c r="F73" s="4"/>
    </row>
    <row r="74" spans="1:6" ht="15.75">
      <c r="A74" s="41"/>
      <c r="B74" s="1"/>
      <c r="C74" s="30"/>
      <c r="D74" s="4"/>
      <c r="E74" s="4"/>
      <c r="F74" s="4"/>
    </row>
    <row r="75" spans="1:6" ht="15.75">
      <c r="A75" s="41"/>
      <c r="B75" s="1"/>
      <c r="C75" s="30"/>
      <c r="D75" s="4"/>
      <c r="E75" s="4"/>
      <c r="F75" s="4"/>
    </row>
    <row r="76" spans="1:6" ht="15.75">
      <c r="A76" s="41"/>
      <c r="B76" s="1"/>
      <c r="C76" s="30"/>
      <c r="D76" s="4"/>
      <c r="E76" s="4"/>
      <c r="F76" s="4"/>
    </row>
    <row r="77" spans="1:6" ht="15.75">
      <c r="A77" s="41"/>
      <c r="B77" s="1"/>
      <c r="C77" s="30"/>
      <c r="D77" s="4"/>
      <c r="E77" s="4"/>
      <c r="F77" s="4"/>
    </row>
    <row r="78" spans="1:6" ht="15.75">
      <c r="A78" s="41"/>
      <c r="B78" s="1"/>
      <c r="C78" s="30"/>
      <c r="D78" s="4"/>
      <c r="E78" s="4"/>
      <c r="F78" s="4"/>
    </row>
    <row r="79" spans="1:6" ht="15.75">
      <c r="A79" s="41"/>
      <c r="B79" s="1"/>
      <c r="C79" s="30"/>
      <c r="D79" s="4"/>
      <c r="E79" s="4"/>
      <c r="F79" s="4"/>
    </row>
    <row r="80" spans="1:6" ht="15.75">
      <c r="A80" s="41"/>
      <c r="B80" s="1"/>
      <c r="C80" s="30"/>
      <c r="D80" s="4"/>
      <c r="E80" s="4"/>
      <c r="F80" s="4"/>
    </row>
    <row r="81" spans="1:6" ht="15.75">
      <c r="A81" s="41"/>
      <c r="B81" s="1"/>
      <c r="C81" s="30"/>
      <c r="D81" s="4"/>
      <c r="E81" s="4"/>
      <c r="F81" s="4"/>
    </row>
    <row r="82" spans="1:6" ht="15.75">
      <c r="A82" s="41"/>
      <c r="B82" s="1"/>
      <c r="C82" s="30"/>
      <c r="D82" s="4"/>
      <c r="E82" s="4"/>
      <c r="F82" s="4"/>
    </row>
    <row r="83" spans="1:6" ht="15.75">
      <c r="A83" s="41"/>
      <c r="B83" s="1"/>
      <c r="C83" s="30"/>
      <c r="D83" s="4"/>
      <c r="E83" s="4"/>
      <c r="F83" s="4"/>
    </row>
    <row r="84" spans="1:6" ht="15.75">
      <c r="A84" s="41"/>
      <c r="B84" s="1"/>
      <c r="C84" s="30"/>
      <c r="D84" s="4"/>
      <c r="E84" s="4"/>
      <c r="F84" s="4"/>
    </row>
    <row r="85" spans="1:6" ht="15.75">
      <c r="A85" s="41"/>
      <c r="B85" s="1"/>
      <c r="C85" s="30"/>
      <c r="D85" s="4"/>
      <c r="E85" s="4"/>
      <c r="F85" s="4"/>
    </row>
    <row r="86" spans="1:6" ht="15.75">
      <c r="A86" s="41"/>
      <c r="B86" s="1"/>
      <c r="C86" s="30"/>
      <c r="D86" s="4"/>
      <c r="E86" s="4"/>
      <c r="F86" s="4"/>
    </row>
    <row r="87" spans="1:6" ht="15.75">
      <c r="A87" s="41"/>
      <c r="B87" s="1"/>
      <c r="C87" s="30"/>
      <c r="D87" s="4"/>
      <c r="E87" s="4"/>
      <c r="F87" s="4"/>
    </row>
  </sheetData>
  <mergeCells count="7">
    <mergeCell ref="B19:E19"/>
    <mergeCell ref="B8:F8"/>
    <mergeCell ref="B9:F9"/>
    <mergeCell ref="B10:F10"/>
    <mergeCell ref="B11:F11"/>
    <mergeCell ref="B12:F12"/>
    <mergeCell ref="B13:F13"/>
  </mergeCells>
  <phoneticPr fontId="0" type="noConversion"/>
  <pageMargins left="1.1023622047244095" right="0.19685039370078741" top="0.74803149606299213" bottom="0.74803149606299213" header="0.31496062992125984" footer="0.31496062992125984"/>
  <pageSetup paperSize="9" scale="91" orientation="portrait" verticalDpi="300"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5"/>
  <sheetViews>
    <sheetView showGridLines="0" view="pageLayout" topLeftCell="A4" zoomScale="70" zoomScaleNormal="100" zoomScaleSheetLayoutView="55" zoomScalePageLayoutView="70" workbookViewId="0">
      <selection activeCell="F23" sqref="F23"/>
    </sheetView>
  </sheetViews>
  <sheetFormatPr defaultRowHeight="15"/>
  <cols>
    <col min="1" max="1" width="4.140625" style="42" customWidth="1"/>
    <col min="2" max="2" width="44.140625" customWidth="1"/>
    <col min="3" max="3" width="6.85546875" style="55" customWidth="1"/>
    <col min="4" max="4" width="9.7109375" style="79" customWidth="1"/>
    <col min="5" max="5" width="12.7109375" style="92" customWidth="1"/>
    <col min="6" max="6" width="12.7109375" style="55" customWidth="1"/>
    <col min="9" max="9" width="2.42578125" customWidth="1"/>
    <col min="12" max="12" width="46.140625" customWidth="1"/>
  </cols>
  <sheetData>
    <row r="1" spans="1:11">
      <c r="A1" s="80" t="s">
        <v>33</v>
      </c>
      <c r="B1" s="24"/>
      <c r="C1" s="60"/>
      <c r="D1" s="77"/>
      <c r="E1" s="89"/>
      <c r="F1" s="60"/>
      <c r="G1" s="15"/>
    </row>
    <row r="2" spans="1:11">
      <c r="A2" s="24"/>
      <c r="B2" s="31" t="str">
        <f>+REKAPITULACIJA!B7</f>
        <v>VIŠESTAMBENA ZGRADA VIJENAC JAKOVA GOTOVCA 13-14, OSIJEK</v>
      </c>
      <c r="C2" s="3"/>
      <c r="D2" s="76"/>
      <c r="E2" s="90"/>
      <c r="F2" s="60"/>
    </row>
    <row r="3" spans="1:11">
      <c r="A3" s="24"/>
      <c r="B3" s="31"/>
      <c r="C3" s="3"/>
      <c r="D3" s="76"/>
      <c r="E3" s="90"/>
      <c r="F3" s="60"/>
    </row>
    <row r="4" spans="1:11">
      <c r="A4" s="36" t="s">
        <v>25</v>
      </c>
      <c r="B4" s="26" t="s">
        <v>39</v>
      </c>
      <c r="C4" s="3"/>
      <c r="D4" s="93"/>
      <c r="E4" s="90"/>
      <c r="F4" s="64"/>
    </row>
    <row r="5" spans="1:11">
      <c r="A5" s="36"/>
      <c r="B5" s="36"/>
      <c r="C5" s="60"/>
      <c r="D5" s="94"/>
      <c r="E5" s="89"/>
      <c r="F5" s="64"/>
    </row>
    <row r="6" spans="1:11" s="2" customFormat="1">
      <c r="A6" s="36"/>
      <c r="B6" s="49" t="s">
        <v>6</v>
      </c>
      <c r="C6" s="60"/>
      <c r="D6" s="94"/>
      <c r="E6" s="89"/>
      <c r="F6" s="64"/>
      <c r="G6" s="24"/>
    </row>
    <row r="7" spans="1:11" s="2" customFormat="1">
      <c r="A7" s="60"/>
      <c r="B7" s="36"/>
      <c r="C7" s="60"/>
      <c r="D7" s="94"/>
      <c r="E7" s="89"/>
      <c r="F7" s="64"/>
      <c r="G7" s="24"/>
    </row>
    <row r="8" spans="1:11" s="25" customFormat="1" ht="33.75" customHeight="1">
      <c r="A8" s="82"/>
      <c r="B8" s="135" t="s">
        <v>40</v>
      </c>
      <c r="C8" s="135"/>
      <c r="D8" s="135"/>
      <c r="E8" s="135"/>
      <c r="F8" s="135"/>
      <c r="G8" s="48"/>
    </row>
    <row r="9" spans="1:11" s="25" customFormat="1" ht="105" customHeight="1">
      <c r="A9" s="82"/>
      <c r="B9" s="136" t="s">
        <v>55</v>
      </c>
      <c r="C9" s="136"/>
      <c r="D9" s="136"/>
      <c r="E9" s="136"/>
      <c r="F9" s="136"/>
      <c r="G9" s="48"/>
      <c r="K9" s="48"/>
    </row>
    <row r="10" spans="1:11" s="25" customFormat="1" ht="42.75" customHeight="1">
      <c r="A10" s="81"/>
      <c r="B10" s="135" t="s">
        <v>48</v>
      </c>
      <c r="C10" s="135"/>
      <c r="D10" s="135"/>
      <c r="E10" s="135"/>
      <c r="F10" s="135"/>
      <c r="G10" s="48"/>
    </row>
    <row r="11" spans="1:11" s="25" customFormat="1" ht="33" customHeight="1">
      <c r="A11" s="81"/>
      <c r="B11" s="137" t="s">
        <v>41</v>
      </c>
      <c r="C11" s="137"/>
      <c r="D11" s="137"/>
      <c r="E11" s="137"/>
      <c r="F11" s="137"/>
      <c r="G11" s="48"/>
    </row>
    <row r="12" spans="1:11" ht="22.5">
      <c r="A12" s="105" t="s">
        <v>18</v>
      </c>
      <c r="B12" s="106" t="s">
        <v>19</v>
      </c>
      <c r="C12" s="107" t="s">
        <v>20</v>
      </c>
      <c r="D12" s="108" t="s">
        <v>21</v>
      </c>
      <c r="E12" s="108" t="s">
        <v>22</v>
      </c>
      <c r="F12" s="105" t="s">
        <v>23</v>
      </c>
      <c r="G12" s="15"/>
    </row>
    <row r="13" spans="1:11" ht="240">
      <c r="A13" s="105"/>
      <c r="B13" s="121" t="s">
        <v>76</v>
      </c>
      <c r="C13" s="107"/>
      <c r="D13" s="108"/>
      <c r="E13" s="108"/>
      <c r="F13" s="105"/>
      <c r="G13" s="15"/>
    </row>
    <row r="14" spans="1:11" ht="30">
      <c r="A14" s="99" t="s">
        <v>24</v>
      </c>
      <c r="B14" s="72" t="s">
        <v>74</v>
      </c>
      <c r="C14" s="106" t="s">
        <v>56</v>
      </c>
      <c r="D14" s="101">
        <v>2</v>
      </c>
      <c r="E14" s="109"/>
      <c r="F14" s="109"/>
      <c r="G14" s="15"/>
    </row>
    <row r="15" spans="1:11" ht="30">
      <c r="A15" s="99" t="s">
        <v>25</v>
      </c>
      <c r="B15" s="72" t="s">
        <v>75</v>
      </c>
      <c r="C15" s="102" t="s">
        <v>56</v>
      </c>
      <c r="D15" s="101">
        <v>12</v>
      </c>
      <c r="E15" s="109"/>
      <c r="F15" s="109"/>
      <c r="G15" s="15"/>
    </row>
    <row r="16" spans="1:11" ht="30">
      <c r="A16" s="99" t="s">
        <v>26</v>
      </c>
      <c r="B16" s="72" t="s">
        <v>77</v>
      </c>
      <c r="C16" s="102" t="s">
        <v>56</v>
      </c>
      <c r="D16" s="101">
        <f>2+1+1+1</f>
        <v>5</v>
      </c>
      <c r="E16" s="109"/>
      <c r="F16" s="109"/>
      <c r="G16" s="15"/>
    </row>
    <row r="17" spans="1:12" ht="30">
      <c r="A17" s="99" t="s">
        <v>27</v>
      </c>
      <c r="B17" s="72" t="s">
        <v>85</v>
      </c>
      <c r="C17" s="102" t="s">
        <v>56</v>
      </c>
      <c r="D17" s="101">
        <f>2+1+1+1</f>
        <v>5</v>
      </c>
      <c r="E17" s="109"/>
      <c r="F17" s="109"/>
      <c r="G17" s="15"/>
    </row>
    <row r="18" spans="1:12" ht="30">
      <c r="A18" s="122" t="s">
        <v>28</v>
      </c>
      <c r="B18" s="72" t="s">
        <v>90</v>
      </c>
      <c r="C18" s="102" t="s">
        <v>56</v>
      </c>
      <c r="D18" s="101">
        <f>2+1+1+1+1</f>
        <v>6</v>
      </c>
      <c r="E18" s="109"/>
      <c r="F18" s="109"/>
      <c r="G18" s="15"/>
    </row>
    <row r="19" spans="1:12" ht="30">
      <c r="A19" s="99" t="s">
        <v>29</v>
      </c>
      <c r="B19" s="72" t="s">
        <v>78</v>
      </c>
      <c r="C19" s="102" t="s">
        <v>56</v>
      </c>
      <c r="D19" s="101">
        <f>2+1+1+1</f>
        <v>5</v>
      </c>
      <c r="E19" s="109"/>
      <c r="F19" s="103"/>
      <c r="G19" s="15"/>
      <c r="L19" s="53"/>
    </row>
    <row r="20" spans="1:12" ht="117.75" customHeight="1">
      <c r="A20" s="99" t="s">
        <v>71</v>
      </c>
      <c r="B20" s="72" t="s">
        <v>67</v>
      </c>
      <c r="C20" s="102" t="s">
        <v>45</v>
      </c>
      <c r="D20" s="101">
        <f>1.4*(D14+D15)+2*D16+1.3*D17+2.1*D19+0.6*D18</f>
        <v>50.199999999999996</v>
      </c>
      <c r="E20" s="83"/>
      <c r="F20" s="83"/>
      <c r="G20" s="15"/>
      <c r="L20" s="53"/>
    </row>
    <row r="21" spans="1:12" ht="110.25" customHeight="1">
      <c r="A21" s="99" t="s">
        <v>72</v>
      </c>
      <c r="B21" s="56" t="s">
        <v>68</v>
      </c>
      <c r="C21" s="104" t="s">
        <v>45</v>
      </c>
      <c r="D21" s="101">
        <f>D20</f>
        <v>50.199999999999996</v>
      </c>
      <c r="E21" s="83"/>
      <c r="F21" s="83"/>
      <c r="G21" s="15"/>
      <c r="L21" s="53"/>
    </row>
    <row r="22" spans="1:12" ht="122.25" customHeight="1">
      <c r="A22" s="99" t="s">
        <v>73</v>
      </c>
      <c r="B22" s="56" t="s">
        <v>69</v>
      </c>
      <c r="C22" s="104" t="s">
        <v>45</v>
      </c>
      <c r="D22" s="101">
        <f>+(1.32+0.93*2)*(D14+D15)+(1.9+1.4)*2*D16+(2.1+1.3+2.3)*D17+(2.1+1.6*2)*D19</f>
        <v>132.52000000000001</v>
      </c>
      <c r="E22" s="83"/>
      <c r="F22" s="83"/>
      <c r="G22" s="15"/>
      <c r="L22" s="53"/>
    </row>
    <row r="23" spans="1:12" s="44" customFormat="1" ht="20.25" customHeight="1">
      <c r="A23" s="110"/>
      <c r="B23" s="131" t="s">
        <v>42</v>
      </c>
      <c r="C23" s="131"/>
      <c r="D23" s="131"/>
      <c r="E23" s="131"/>
      <c r="F23" s="111"/>
      <c r="G23" s="52"/>
    </row>
    <row r="24" spans="1:12" ht="15.75">
      <c r="A24" s="1"/>
      <c r="B24" s="4"/>
      <c r="C24" s="47"/>
      <c r="D24" s="78"/>
      <c r="E24" s="91"/>
      <c r="F24" s="47"/>
    </row>
    <row r="25" spans="1:12" ht="15.75">
      <c r="A25" s="1"/>
      <c r="B25" s="4"/>
      <c r="C25" s="47"/>
      <c r="D25" s="78"/>
      <c r="E25" s="91"/>
      <c r="F25" s="47"/>
    </row>
    <row r="26" spans="1:12" ht="15.75">
      <c r="A26" s="1"/>
      <c r="B26" s="4"/>
      <c r="C26" s="47"/>
      <c r="D26" s="78"/>
      <c r="E26" s="91"/>
      <c r="F26" s="47"/>
    </row>
    <row r="27" spans="1:12" ht="15.75">
      <c r="A27" s="1"/>
      <c r="B27" s="4"/>
      <c r="C27" s="47"/>
      <c r="D27" s="78"/>
      <c r="E27" s="91"/>
      <c r="F27" s="47"/>
    </row>
    <row r="28" spans="1:12" ht="15.75">
      <c r="A28" s="1"/>
      <c r="B28" s="4"/>
      <c r="C28" s="47"/>
      <c r="D28" s="78"/>
      <c r="E28" s="91"/>
      <c r="F28" s="47"/>
    </row>
    <row r="29" spans="1:12" ht="15.75">
      <c r="A29" s="1"/>
      <c r="B29" s="4"/>
      <c r="C29" s="47"/>
      <c r="D29" s="78"/>
      <c r="E29" s="91"/>
      <c r="F29" s="47"/>
    </row>
    <row r="30" spans="1:12" ht="15.75">
      <c r="A30" s="1"/>
      <c r="B30" s="4"/>
      <c r="C30" s="47"/>
      <c r="D30" s="78"/>
      <c r="E30" s="91"/>
      <c r="F30" s="47"/>
    </row>
    <row r="31" spans="1:12" ht="15.75">
      <c r="A31" s="1"/>
      <c r="B31" s="4"/>
      <c r="C31" s="47"/>
      <c r="D31" s="78"/>
      <c r="E31" s="91"/>
      <c r="F31" s="47"/>
    </row>
    <row r="32" spans="1:12" ht="15.75">
      <c r="A32" s="1"/>
      <c r="B32" s="4"/>
      <c r="C32" s="47"/>
      <c r="D32" s="78"/>
      <c r="E32" s="91"/>
      <c r="F32" s="47"/>
    </row>
    <row r="33" spans="1:6" ht="15.75">
      <c r="A33" s="1"/>
      <c r="B33" s="4"/>
      <c r="C33" s="47"/>
      <c r="D33" s="78"/>
      <c r="E33" s="91"/>
      <c r="F33" s="47"/>
    </row>
    <row r="34" spans="1:6" ht="15.75">
      <c r="A34" s="1"/>
      <c r="B34" s="4"/>
      <c r="C34" s="47"/>
      <c r="D34" s="78"/>
      <c r="E34" s="91"/>
      <c r="F34" s="47"/>
    </row>
    <row r="35" spans="1:6" ht="15.75">
      <c r="A35" s="1"/>
      <c r="B35" s="4"/>
      <c r="C35" s="47"/>
      <c r="D35" s="78"/>
      <c r="E35" s="91"/>
      <c r="F35" s="47"/>
    </row>
    <row r="36" spans="1:6" ht="15.75">
      <c r="A36" s="1"/>
      <c r="B36" s="4"/>
      <c r="C36" s="47"/>
      <c r="D36" s="78"/>
      <c r="E36" s="91"/>
      <c r="F36" s="47"/>
    </row>
    <row r="37" spans="1:6" ht="15.75">
      <c r="A37" s="1"/>
      <c r="B37" s="4"/>
      <c r="C37" s="47"/>
      <c r="D37" s="78"/>
      <c r="E37" s="91"/>
      <c r="F37" s="47"/>
    </row>
    <row r="38" spans="1:6" ht="15.75">
      <c r="A38" s="1"/>
      <c r="B38" s="4"/>
      <c r="C38" s="47"/>
      <c r="D38" s="78"/>
      <c r="E38" s="91"/>
      <c r="F38" s="47"/>
    </row>
    <row r="39" spans="1:6" ht="15.75">
      <c r="A39" s="1"/>
      <c r="B39" s="4"/>
      <c r="C39" s="47"/>
      <c r="D39" s="78"/>
      <c r="E39" s="91"/>
      <c r="F39" s="47"/>
    </row>
    <row r="40" spans="1:6" ht="15.75">
      <c r="A40" s="1"/>
      <c r="B40" s="4"/>
      <c r="C40" s="47"/>
      <c r="D40" s="78"/>
      <c r="E40" s="91"/>
      <c r="F40" s="47"/>
    </row>
    <row r="41" spans="1:6" ht="15.75">
      <c r="A41" s="1"/>
      <c r="B41" s="4"/>
      <c r="C41" s="47"/>
      <c r="D41" s="78"/>
      <c r="E41" s="91"/>
      <c r="F41" s="47"/>
    </row>
    <row r="42" spans="1:6" ht="15.75">
      <c r="A42" s="1"/>
      <c r="B42" s="4"/>
      <c r="C42" s="47"/>
      <c r="D42" s="78"/>
      <c r="E42" s="91"/>
      <c r="F42" s="47"/>
    </row>
    <row r="43" spans="1:6" ht="15.75">
      <c r="A43" s="1"/>
      <c r="B43" s="4"/>
      <c r="C43" s="47"/>
      <c r="D43" s="78"/>
      <c r="E43" s="91"/>
      <c r="F43" s="47"/>
    </row>
    <row r="44" spans="1:6" ht="15.75">
      <c r="A44" s="1"/>
      <c r="B44" s="4"/>
      <c r="C44" s="47"/>
      <c r="D44" s="78"/>
      <c r="E44" s="91"/>
      <c r="F44" s="47"/>
    </row>
    <row r="45" spans="1:6" ht="15.75">
      <c r="A45" s="1"/>
      <c r="B45" s="4"/>
      <c r="C45" s="47"/>
      <c r="D45" s="78"/>
      <c r="E45" s="91"/>
      <c r="F45" s="47"/>
    </row>
  </sheetData>
  <mergeCells count="5">
    <mergeCell ref="B23:E23"/>
    <mergeCell ref="B8:F8"/>
    <mergeCell ref="B9:F9"/>
    <mergeCell ref="B10:F10"/>
    <mergeCell ref="B11:F11"/>
  </mergeCells>
  <pageMargins left="1.1023622047244095" right="0.70866141732283472" top="0.74803149606299213" bottom="0.55118110236220474" header="0.31496062992125984" footer="0.31496062992125984"/>
  <pageSetup paperSize="9" scale="68" orientation="portrait" verticalDpi="300" r:id="rId1"/>
  <headerFooter alignWithMargins="0">
    <oddFooter>&amp;R&amp;P/&amp;N</oddFooter>
  </headerFooter>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93"/>
  <sheetViews>
    <sheetView showGridLines="0" topLeftCell="A13" zoomScaleNormal="100" zoomScaleSheetLayoutView="80" workbookViewId="0">
      <selection activeCell="B18" sqref="B18"/>
    </sheetView>
  </sheetViews>
  <sheetFormatPr defaultRowHeight="15"/>
  <cols>
    <col min="1" max="1" width="4.140625" style="42" customWidth="1"/>
    <col min="2" max="2" width="44.140625" customWidth="1"/>
    <col min="3" max="3" width="6.7109375" style="54" customWidth="1"/>
    <col min="4" max="4" width="13.28515625" style="54" customWidth="1"/>
    <col min="5" max="6" width="12.7109375" style="54" customWidth="1"/>
    <col min="9" max="9" width="2.42578125" customWidth="1"/>
  </cols>
  <sheetData>
    <row r="1" spans="1:7">
      <c r="A1" s="1" t="s">
        <v>33</v>
      </c>
      <c r="B1" s="2"/>
      <c r="C1" s="20"/>
      <c r="D1" s="20"/>
      <c r="E1" s="20"/>
      <c r="F1" s="20"/>
    </row>
    <row r="2" spans="1:7">
      <c r="A2" s="2"/>
      <c r="B2" s="31" t="str">
        <f>+REKAPITULACIJA!B7</f>
        <v>VIŠESTAMBENA ZGRADA VIJENAC JAKOVA GOTOVCA 13-14, OSIJEK</v>
      </c>
      <c r="C2" s="20"/>
      <c r="D2" s="20"/>
      <c r="E2" s="20"/>
      <c r="F2" s="20"/>
    </row>
    <row r="3" spans="1:7">
      <c r="A3" s="3"/>
      <c r="B3" s="32"/>
      <c r="C3" s="3"/>
      <c r="D3" s="3"/>
      <c r="E3" s="3"/>
      <c r="F3" s="3"/>
    </row>
    <row r="4" spans="1:7">
      <c r="A4" s="9" t="s">
        <v>26</v>
      </c>
      <c r="B4" s="26" t="s">
        <v>70</v>
      </c>
      <c r="C4" s="3"/>
      <c r="D4" s="5"/>
      <c r="E4" s="3"/>
      <c r="F4" s="6"/>
      <c r="G4" s="15"/>
    </row>
    <row r="5" spans="1:7">
      <c r="A5" s="3"/>
      <c r="B5" s="26"/>
      <c r="C5" s="3"/>
      <c r="D5" s="5"/>
      <c r="E5" s="3"/>
      <c r="F5" s="6"/>
      <c r="G5" s="15"/>
    </row>
    <row r="6" spans="1:7">
      <c r="A6" s="60"/>
      <c r="B6" s="139" t="s">
        <v>6</v>
      </c>
      <c r="C6" s="139"/>
      <c r="D6" s="139"/>
      <c r="E6" s="139"/>
      <c r="F6" s="139"/>
      <c r="G6" s="15"/>
    </row>
    <row r="7" spans="1:7" s="46" customFormat="1">
      <c r="A7" s="61"/>
      <c r="B7" s="140"/>
      <c r="C7" s="140"/>
      <c r="D7" s="140"/>
      <c r="E7" s="140"/>
      <c r="F7" s="140"/>
    </row>
    <row r="8" spans="1:7" s="130" customFormat="1" ht="36.75" customHeight="1">
      <c r="B8" s="138" t="s">
        <v>95</v>
      </c>
      <c r="C8" s="138"/>
      <c r="D8" s="138"/>
      <c r="E8" s="138"/>
      <c r="F8" s="138"/>
    </row>
    <row r="9" spans="1:7" s="130" customFormat="1" ht="24.75" customHeight="1">
      <c r="B9" s="138" t="s">
        <v>96</v>
      </c>
      <c r="C9" s="138"/>
      <c r="D9" s="138"/>
      <c r="E9" s="138"/>
      <c r="F9" s="138"/>
    </row>
    <row r="10" spans="1:7" s="130" customFormat="1" ht="37.5" customHeight="1">
      <c r="B10" s="138" t="s">
        <v>97</v>
      </c>
      <c r="C10" s="138"/>
      <c r="D10" s="138"/>
      <c r="E10" s="138"/>
      <c r="F10" s="138"/>
    </row>
    <row r="11" spans="1:7" s="130" customFormat="1" ht="35.25" customHeight="1">
      <c r="B11" s="138" t="s">
        <v>98</v>
      </c>
      <c r="C11" s="138"/>
      <c r="D11" s="138"/>
      <c r="E11" s="138"/>
      <c r="F11" s="138"/>
    </row>
    <row r="12" spans="1:7" s="130" customFormat="1" ht="18.75" customHeight="1">
      <c r="B12" s="138" t="s">
        <v>99</v>
      </c>
      <c r="C12" s="138"/>
      <c r="D12" s="138"/>
      <c r="E12" s="138"/>
      <c r="F12" s="138"/>
    </row>
    <row r="13" spans="1:7" s="130" customFormat="1" ht="63" customHeight="1">
      <c r="B13" s="138" t="s">
        <v>100</v>
      </c>
      <c r="C13" s="138"/>
      <c r="D13" s="138"/>
      <c r="E13" s="138"/>
      <c r="F13" s="138"/>
    </row>
    <row r="14" spans="1:7" s="130" customFormat="1" ht="21.75" customHeight="1">
      <c r="B14" s="138" t="s">
        <v>101</v>
      </c>
      <c r="C14" s="138"/>
      <c r="D14" s="138"/>
      <c r="E14" s="138"/>
      <c r="F14" s="138"/>
    </row>
    <row r="15" spans="1:7" s="130" customFormat="1" ht="25.5" customHeight="1">
      <c r="B15" s="138" t="s">
        <v>102</v>
      </c>
      <c r="C15" s="138"/>
      <c r="D15" s="138"/>
      <c r="E15" s="138"/>
      <c r="F15" s="138"/>
    </row>
    <row r="16" spans="1:7" s="130" customFormat="1" ht="80.25" customHeight="1">
      <c r="B16" s="138" t="s">
        <v>103</v>
      </c>
      <c r="C16" s="138"/>
      <c r="D16" s="138"/>
      <c r="E16" s="138"/>
      <c r="F16" s="138"/>
    </row>
    <row r="17" spans="1:7" s="42" customFormat="1" ht="22.5">
      <c r="A17" s="105" t="s">
        <v>18</v>
      </c>
      <c r="B17" s="106" t="s">
        <v>19</v>
      </c>
      <c r="C17" s="107" t="s">
        <v>20</v>
      </c>
      <c r="D17" s="105" t="s">
        <v>21</v>
      </c>
      <c r="E17" s="105" t="s">
        <v>22</v>
      </c>
      <c r="F17" s="105" t="s">
        <v>23</v>
      </c>
    </row>
    <row r="18" spans="1:7" s="44" customFormat="1" ht="120">
      <c r="A18" s="99" t="s">
        <v>24</v>
      </c>
      <c r="B18" s="72" t="s">
        <v>109</v>
      </c>
      <c r="C18" s="71" t="s">
        <v>34</v>
      </c>
      <c r="D18" s="66">
        <v>267.99</v>
      </c>
      <c r="E18" s="73"/>
      <c r="F18" s="73"/>
    </row>
    <row r="19" spans="1:7" s="44" customFormat="1" ht="30">
      <c r="A19" s="99"/>
      <c r="B19" s="72" t="s">
        <v>82</v>
      </c>
      <c r="C19" s="71" t="s">
        <v>45</v>
      </c>
      <c r="D19" s="66">
        <f>+(30.8+9.5+5)*2</f>
        <v>90.6</v>
      </c>
      <c r="E19" s="73"/>
      <c r="F19" s="73"/>
    </row>
    <row r="20" spans="1:7" s="44" customFormat="1" ht="30">
      <c r="A20" s="99"/>
      <c r="B20" s="72" t="s">
        <v>83</v>
      </c>
      <c r="C20" s="71" t="s">
        <v>34</v>
      </c>
      <c r="D20" s="66">
        <f>+D19*1.3+D18</f>
        <v>385.77</v>
      </c>
      <c r="E20" s="73"/>
      <c r="F20" s="73"/>
    </row>
    <row r="21" spans="1:7" s="44" customFormat="1" ht="30">
      <c r="A21" s="99"/>
      <c r="B21" s="72" t="s">
        <v>94</v>
      </c>
      <c r="C21" s="71" t="s">
        <v>34</v>
      </c>
      <c r="D21" s="66">
        <v>80</v>
      </c>
      <c r="E21" s="73"/>
      <c r="F21" s="73"/>
    </row>
    <row r="22" spans="1:7" s="44" customFormat="1" ht="20.25" customHeight="1">
      <c r="A22" s="110"/>
      <c r="B22" s="131" t="s">
        <v>93</v>
      </c>
      <c r="C22" s="131"/>
      <c r="D22" s="131"/>
      <c r="E22" s="131"/>
      <c r="F22" s="111"/>
      <c r="G22" s="52"/>
    </row>
    <row r="23" spans="1:7">
      <c r="F23" s="115"/>
    </row>
    <row r="57" spans="1:6" ht="15.75">
      <c r="A57" s="2"/>
      <c r="B57" s="4"/>
      <c r="C57" s="19"/>
      <c r="D57" s="19"/>
      <c r="E57" s="19"/>
      <c r="F57" s="19"/>
    </row>
    <row r="58" spans="1:6" ht="15.75">
      <c r="A58" s="2"/>
      <c r="B58" s="4"/>
      <c r="C58" s="19"/>
      <c r="D58" s="19"/>
      <c r="E58" s="19"/>
      <c r="F58" s="19"/>
    </row>
    <row r="59" spans="1:6" ht="15.75">
      <c r="A59" s="2"/>
      <c r="B59" s="4"/>
      <c r="C59" s="19"/>
      <c r="D59" s="19"/>
      <c r="E59" s="19"/>
      <c r="F59" s="19"/>
    </row>
    <row r="60" spans="1:6" ht="15.75">
      <c r="A60" s="2"/>
      <c r="B60" s="4"/>
      <c r="C60" s="19"/>
      <c r="D60" s="19"/>
      <c r="E60" s="19"/>
      <c r="F60" s="19"/>
    </row>
    <row r="61" spans="1:6" ht="15.75">
      <c r="A61" s="2"/>
      <c r="B61" s="4"/>
      <c r="C61" s="19"/>
      <c r="D61" s="19"/>
      <c r="E61" s="19"/>
      <c r="F61" s="19"/>
    </row>
    <row r="62" spans="1:6" ht="15.75">
      <c r="A62" s="2"/>
      <c r="B62" s="4"/>
      <c r="C62" s="19"/>
      <c r="D62" s="19"/>
      <c r="E62" s="19"/>
      <c r="F62" s="19"/>
    </row>
    <row r="63" spans="1:6" ht="15.75">
      <c r="A63" s="2"/>
      <c r="B63" s="4"/>
      <c r="C63" s="19"/>
      <c r="D63" s="19"/>
      <c r="E63" s="19"/>
      <c r="F63" s="19"/>
    </row>
    <row r="64" spans="1:6" ht="15.75">
      <c r="A64" s="2"/>
      <c r="B64" s="4"/>
      <c r="C64" s="19"/>
      <c r="D64" s="19"/>
      <c r="E64" s="19"/>
      <c r="F64" s="19"/>
    </row>
    <row r="65" spans="1:6" ht="15.75">
      <c r="A65" s="2"/>
      <c r="B65" s="4"/>
      <c r="C65" s="19"/>
      <c r="D65" s="19"/>
      <c r="E65" s="19"/>
      <c r="F65" s="19"/>
    </row>
    <row r="66" spans="1:6" ht="15.75">
      <c r="A66" s="2"/>
      <c r="B66" s="4"/>
      <c r="C66" s="19"/>
      <c r="D66" s="19"/>
      <c r="E66" s="19"/>
      <c r="F66" s="19"/>
    </row>
    <row r="67" spans="1:6" ht="15.75">
      <c r="A67" s="2"/>
      <c r="B67" s="4"/>
      <c r="C67" s="19"/>
      <c r="D67" s="19"/>
      <c r="E67" s="19"/>
      <c r="F67" s="19"/>
    </row>
    <row r="68" spans="1:6" ht="15.75">
      <c r="A68" s="2"/>
      <c r="B68" s="4"/>
      <c r="C68" s="19"/>
      <c r="D68" s="19"/>
      <c r="E68" s="19"/>
      <c r="F68" s="19"/>
    </row>
    <row r="69" spans="1:6" ht="15.75">
      <c r="A69" s="2"/>
      <c r="B69" s="4"/>
      <c r="C69" s="19"/>
      <c r="D69" s="19"/>
      <c r="E69" s="19"/>
      <c r="F69" s="19"/>
    </row>
    <row r="70" spans="1:6" ht="15.75">
      <c r="A70" s="2"/>
      <c r="B70" s="4"/>
      <c r="C70" s="19"/>
      <c r="D70" s="19"/>
      <c r="E70" s="19"/>
      <c r="F70" s="19"/>
    </row>
    <row r="71" spans="1:6" ht="15.75">
      <c r="A71" s="2"/>
      <c r="B71" s="4"/>
      <c r="C71" s="19"/>
      <c r="D71" s="19"/>
      <c r="E71" s="19"/>
      <c r="F71" s="19"/>
    </row>
    <row r="72" spans="1:6" ht="15.75">
      <c r="A72" s="2"/>
      <c r="B72" s="4"/>
      <c r="C72" s="19"/>
      <c r="D72" s="19"/>
      <c r="E72" s="19"/>
      <c r="F72" s="19"/>
    </row>
    <row r="73" spans="1:6" ht="15.75">
      <c r="A73" s="2"/>
      <c r="B73" s="4"/>
      <c r="C73" s="19"/>
      <c r="D73" s="19"/>
      <c r="E73" s="19"/>
      <c r="F73" s="19"/>
    </row>
    <row r="74" spans="1:6" ht="15.75">
      <c r="A74" s="2"/>
      <c r="B74" s="4"/>
      <c r="C74" s="19"/>
      <c r="D74" s="19"/>
      <c r="E74" s="19"/>
      <c r="F74" s="19"/>
    </row>
    <row r="75" spans="1:6" ht="15.75">
      <c r="A75" s="2"/>
      <c r="B75" s="4"/>
      <c r="C75" s="19"/>
      <c r="D75" s="19"/>
      <c r="E75" s="19"/>
      <c r="F75" s="19"/>
    </row>
    <row r="76" spans="1:6" ht="15.75">
      <c r="A76" s="2"/>
      <c r="B76" s="4"/>
      <c r="C76" s="19"/>
      <c r="D76" s="19"/>
      <c r="E76" s="19"/>
      <c r="F76" s="19"/>
    </row>
    <row r="77" spans="1:6" ht="15.75">
      <c r="A77" s="2"/>
      <c r="B77" s="4"/>
      <c r="C77" s="19"/>
      <c r="D77" s="19"/>
      <c r="E77" s="19"/>
      <c r="F77" s="19"/>
    </row>
    <row r="78" spans="1:6" ht="15.75">
      <c r="A78" s="2"/>
      <c r="B78" s="4"/>
      <c r="C78" s="19"/>
      <c r="D78" s="19"/>
      <c r="E78" s="19"/>
      <c r="F78" s="19"/>
    </row>
    <row r="79" spans="1:6" ht="15.75">
      <c r="A79" s="2"/>
      <c r="B79" s="4"/>
      <c r="C79" s="19"/>
      <c r="D79" s="19"/>
      <c r="E79" s="19"/>
      <c r="F79" s="19"/>
    </row>
    <row r="80" spans="1:6" ht="15.75">
      <c r="A80" s="2"/>
      <c r="B80" s="4"/>
      <c r="C80" s="19"/>
      <c r="D80" s="19"/>
      <c r="E80" s="19"/>
      <c r="F80" s="19"/>
    </row>
    <row r="81" spans="1:6" ht="15.75">
      <c r="A81" s="2"/>
      <c r="B81" s="4"/>
      <c r="C81" s="19"/>
      <c r="D81" s="19"/>
      <c r="E81" s="19"/>
      <c r="F81" s="19"/>
    </row>
    <row r="82" spans="1:6" ht="15.75">
      <c r="A82" s="2"/>
      <c r="B82" s="4"/>
      <c r="C82" s="19"/>
      <c r="D82" s="19"/>
      <c r="E82" s="19"/>
      <c r="F82" s="19"/>
    </row>
    <row r="83" spans="1:6" ht="15.75">
      <c r="A83" s="2"/>
      <c r="B83" s="4"/>
      <c r="C83" s="19"/>
      <c r="D83" s="19"/>
      <c r="E83" s="19"/>
      <c r="F83" s="19"/>
    </row>
    <row r="84" spans="1:6" ht="15.75">
      <c r="A84" s="2"/>
      <c r="B84" s="4"/>
      <c r="C84" s="19"/>
      <c r="D84" s="19"/>
      <c r="E84" s="19"/>
      <c r="F84" s="19"/>
    </row>
    <row r="85" spans="1:6" ht="15.75">
      <c r="A85" s="2"/>
      <c r="B85" s="4"/>
      <c r="C85" s="19"/>
      <c r="D85" s="19"/>
      <c r="E85" s="19"/>
      <c r="F85" s="19"/>
    </row>
    <row r="86" spans="1:6" ht="15.75">
      <c r="A86" s="2"/>
      <c r="B86" s="4"/>
      <c r="C86" s="19"/>
      <c r="D86" s="19"/>
      <c r="E86" s="19"/>
      <c r="F86" s="19"/>
    </row>
    <row r="87" spans="1:6" ht="15.75">
      <c r="A87" s="2"/>
      <c r="B87" s="4"/>
      <c r="C87" s="19"/>
      <c r="D87" s="19"/>
      <c r="E87" s="19"/>
      <c r="F87" s="19"/>
    </row>
    <row r="88" spans="1:6" ht="15.75">
      <c r="A88" s="2"/>
      <c r="B88" s="4"/>
      <c r="C88" s="19"/>
      <c r="D88" s="19"/>
      <c r="E88" s="19"/>
      <c r="F88" s="19"/>
    </row>
    <row r="89" spans="1:6" ht="15.75">
      <c r="A89" s="2"/>
      <c r="B89" s="4"/>
      <c r="C89" s="19"/>
      <c r="D89" s="19"/>
      <c r="E89" s="19"/>
      <c r="F89" s="19"/>
    </row>
    <row r="90" spans="1:6" ht="15.75">
      <c r="A90" s="2"/>
      <c r="B90" s="4"/>
      <c r="C90" s="19"/>
      <c r="D90" s="19"/>
      <c r="E90" s="19"/>
      <c r="F90" s="19"/>
    </row>
    <row r="91" spans="1:6" ht="15.75">
      <c r="A91" s="2"/>
      <c r="B91" s="4"/>
      <c r="C91" s="19"/>
      <c r="D91" s="19"/>
      <c r="E91" s="19"/>
      <c r="F91" s="19"/>
    </row>
    <row r="92" spans="1:6" ht="15.75">
      <c r="A92" s="2"/>
      <c r="B92" s="4"/>
      <c r="C92" s="19"/>
      <c r="D92" s="19"/>
      <c r="E92" s="19"/>
      <c r="F92" s="19"/>
    </row>
    <row r="93" spans="1:6" ht="15.75">
      <c r="A93" s="2"/>
      <c r="B93" s="4"/>
      <c r="C93" s="19"/>
      <c r="D93" s="19"/>
      <c r="E93" s="19"/>
      <c r="F93" s="19"/>
    </row>
  </sheetData>
  <mergeCells count="12">
    <mergeCell ref="B6:F6"/>
    <mergeCell ref="B7:F7"/>
    <mergeCell ref="B8:F8"/>
    <mergeCell ref="B9:F9"/>
    <mergeCell ref="B10:F10"/>
    <mergeCell ref="B16:F16"/>
    <mergeCell ref="B22:E22"/>
    <mergeCell ref="B11:F11"/>
    <mergeCell ref="B12:F12"/>
    <mergeCell ref="B13:F13"/>
    <mergeCell ref="B14:F14"/>
    <mergeCell ref="B15:F15"/>
  </mergeCells>
  <pageMargins left="1.1023622047244095" right="0.70866141732283472" top="0.74803149606299213" bottom="0.74803149606299213" header="0.31496062992125984" footer="0.31496062992125984"/>
  <pageSetup paperSize="9" scale="87" orientation="portrait" verticalDpi="300" r:id="rId1"/>
  <headerFooter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00"/>
  <sheetViews>
    <sheetView showGridLines="0" view="pageLayout" topLeftCell="A22" zoomScale="130" zoomScaleNormal="85" zoomScaleSheetLayoutView="85" zoomScalePageLayoutView="130" workbookViewId="0">
      <selection activeCell="B23" sqref="B23"/>
    </sheetView>
  </sheetViews>
  <sheetFormatPr defaultRowHeight="15"/>
  <cols>
    <col min="1" max="1" width="4.140625" style="42" customWidth="1"/>
    <col min="2" max="2" width="44.140625" customWidth="1"/>
    <col min="3" max="3" width="6.7109375" style="54" customWidth="1"/>
    <col min="4" max="4" width="13.28515625" style="54" customWidth="1"/>
    <col min="5" max="6" width="12.7109375" style="54" customWidth="1"/>
  </cols>
  <sheetData>
    <row r="1" spans="1:7">
      <c r="A1" s="1" t="s">
        <v>33</v>
      </c>
      <c r="B1" s="2"/>
      <c r="C1" s="20"/>
      <c r="D1" s="20"/>
      <c r="E1" s="20"/>
      <c r="F1" s="20"/>
      <c r="G1" s="15"/>
    </row>
    <row r="2" spans="1:7">
      <c r="A2" s="2"/>
      <c r="B2" s="31" t="str">
        <f>+REKAPITULACIJA!B7</f>
        <v>VIŠESTAMBENA ZGRADA VIJENAC JAKOVA GOTOVCA 13-14, OSIJEK</v>
      </c>
      <c r="C2" s="20"/>
      <c r="D2" s="20"/>
      <c r="E2" s="20"/>
      <c r="F2" s="20"/>
      <c r="G2" s="15"/>
    </row>
    <row r="3" spans="1:7">
      <c r="A3" s="3"/>
      <c r="B3" s="32"/>
      <c r="C3" s="3"/>
      <c r="D3" s="3"/>
      <c r="E3" s="3"/>
      <c r="F3" s="3"/>
      <c r="G3" s="15"/>
    </row>
    <row r="4" spans="1:7">
      <c r="A4" s="9" t="s">
        <v>27</v>
      </c>
      <c r="B4" s="26" t="s">
        <v>16</v>
      </c>
      <c r="C4" s="3"/>
      <c r="D4" s="5"/>
      <c r="E4" s="3"/>
      <c r="F4" s="6"/>
      <c r="G4" s="15"/>
    </row>
    <row r="5" spans="1:7">
      <c r="A5" s="3"/>
      <c r="B5" s="26"/>
      <c r="C5" s="3"/>
      <c r="D5" s="5"/>
      <c r="E5" s="3"/>
      <c r="F5" s="6"/>
      <c r="G5" s="15"/>
    </row>
    <row r="6" spans="1:7">
      <c r="A6" s="60"/>
      <c r="B6" s="139" t="s">
        <v>6</v>
      </c>
      <c r="C6" s="139"/>
      <c r="D6" s="139"/>
      <c r="E6" s="139"/>
      <c r="F6" s="139"/>
      <c r="G6" s="15"/>
    </row>
    <row r="7" spans="1:7" s="18" customFormat="1">
      <c r="A7" s="61"/>
      <c r="B7" s="140"/>
      <c r="C7" s="140"/>
      <c r="D7" s="140"/>
      <c r="E7" s="140"/>
      <c r="F7" s="140"/>
      <c r="G7" s="46"/>
    </row>
    <row r="8" spans="1:7" s="18" customFormat="1" ht="33" customHeight="1">
      <c r="A8" s="61"/>
      <c r="B8" s="142" t="s">
        <v>17</v>
      </c>
      <c r="C8" s="142"/>
      <c r="D8" s="142"/>
      <c r="E8" s="142"/>
      <c r="F8" s="142"/>
      <c r="G8" s="46"/>
    </row>
    <row r="9" spans="1:7" s="18" customFormat="1" ht="90.75" customHeight="1">
      <c r="A9" s="61"/>
      <c r="B9" s="143" t="s">
        <v>59</v>
      </c>
      <c r="C9" s="143"/>
      <c r="D9" s="143"/>
      <c r="E9" s="143"/>
      <c r="F9" s="143"/>
      <c r="G9" s="46"/>
    </row>
    <row r="10" spans="1:7" s="18" customFormat="1" ht="17.25" customHeight="1">
      <c r="A10" s="61"/>
      <c r="B10" s="142" t="s">
        <v>1</v>
      </c>
      <c r="C10" s="142"/>
      <c r="D10" s="142"/>
      <c r="E10" s="142"/>
      <c r="F10" s="142"/>
      <c r="G10" s="46"/>
    </row>
    <row r="11" spans="1:7" s="18" customFormat="1" ht="33.75" customHeight="1">
      <c r="A11" s="61"/>
      <c r="B11" s="142" t="s">
        <v>0</v>
      </c>
      <c r="C11" s="142"/>
      <c r="D11" s="142"/>
      <c r="E11" s="142"/>
      <c r="F11" s="142"/>
      <c r="G11" s="46"/>
    </row>
    <row r="12" spans="1:7" s="18" customFormat="1" ht="60.75" customHeight="1">
      <c r="A12" s="46"/>
      <c r="B12" s="142" t="s">
        <v>50</v>
      </c>
      <c r="C12" s="142"/>
      <c r="D12" s="142"/>
      <c r="E12" s="142"/>
      <c r="F12" s="142"/>
      <c r="G12" s="46"/>
    </row>
    <row r="13" spans="1:7" s="18" customFormat="1" ht="46.5" customHeight="1">
      <c r="A13" s="46"/>
      <c r="B13" s="142" t="s">
        <v>51</v>
      </c>
      <c r="C13" s="142"/>
      <c r="D13" s="142"/>
      <c r="E13" s="142"/>
      <c r="F13" s="142"/>
      <c r="G13" s="46"/>
    </row>
    <row r="14" spans="1:7" s="18" customFormat="1" ht="98.25" customHeight="1">
      <c r="A14" s="62"/>
      <c r="B14" s="142" t="s">
        <v>36</v>
      </c>
      <c r="C14" s="142"/>
      <c r="D14" s="142"/>
      <c r="E14" s="142"/>
      <c r="F14" s="142"/>
      <c r="G14" s="46"/>
    </row>
    <row r="15" spans="1:7" s="42" customFormat="1" ht="22.5">
      <c r="A15" s="105" t="s">
        <v>18</v>
      </c>
      <c r="B15" s="106" t="s">
        <v>19</v>
      </c>
      <c r="C15" s="107" t="s">
        <v>20</v>
      </c>
      <c r="D15" s="105" t="s">
        <v>21</v>
      </c>
      <c r="E15" s="105" t="s">
        <v>22</v>
      </c>
      <c r="F15" s="105" t="s">
        <v>23</v>
      </c>
    </row>
    <row r="16" spans="1:7" ht="168">
      <c r="A16" s="98" t="s">
        <v>24</v>
      </c>
      <c r="B16" s="116" t="s">
        <v>104</v>
      </c>
      <c r="C16" s="117"/>
      <c r="D16" s="118"/>
      <c r="E16" s="119"/>
      <c r="F16" s="119"/>
    </row>
    <row r="17" spans="1:8" ht="75">
      <c r="A17" s="98"/>
      <c r="B17" s="120" t="s">
        <v>49</v>
      </c>
      <c r="C17" s="117"/>
      <c r="D17" s="118"/>
      <c r="E17" s="119"/>
      <c r="F17" s="119"/>
    </row>
    <row r="18" spans="1:8" ht="45">
      <c r="A18" s="98"/>
      <c r="B18" s="116" t="s">
        <v>80</v>
      </c>
      <c r="C18" s="117"/>
      <c r="D18" s="118"/>
      <c r="E18" s="119"/>
      <c r="F18" s="119"/>
    </row>
    <row r="19" spans="1:8" ht="90">
      <c r="A19" s="98"/>
      <c r="B19" s="116" t="s">
        <v>105</v>
      </c>
      <c r="C19" s="117"/>
      <c r="D19" s="118"/>
      <c r="E19" s="119"/>
      <c r="F19" s="119"/>
    </row>
    <row r="20" spans="1:8" s="44" customFormat="1" ht="75">
      <c r="A20" s="99"/>
      <c r="B20" s="56" t="s">
        <v>81</v>
      </c>
      <c r="C20" s="71" t="s">
        <v>34</v>
      </c>
      <c r="D20" s="66">
        <f>261.44+250.95+10.1*18+8*12</f>
        <v>790.18999999999994</v>
      </c>
      <c r="E20" s="73"/>
      <c r="F20" s="73"/>
    </row>
    <row r="21" spans="1:8" s="44" customFormat="1" ht="152.25" customHeight="1">
      <c r="A21" s="99" t="s">
        <v>25</v>
      </c>
      <c r="B21" s="72" t="s">
        <v>108</v>
      </c>
      <c r="C21" s="71"/>
      <c r="D21" s="66"/>
      <c r="E21" s="73"/>
      <c r="F21" s="73"/>
    </row>
    <row r="22" spans="1:8" s="44" customFormat="1" ht="151.5" customHeight="1">
      <c r="A22" s="99"/>
      <c r="B22" s="72" t="s">
        <v>58</v>
      </c>
      <c r="C22" s="71" t="s">
        <v>34</v>
      </c>
      <c r="D22" s="66">
        <f>9.02*2+6.06</f>
        <v>24.099999999999998</v>
      </c>
      <c r="E22" s="73"/>
      <c r="F22" s="73"/>
    </row>
    <row r="23" spans="1:8" s="44" customFormat="1" ht="165">
      <c r="A23" s="99" t="s">
        <v>26</v>
      </c>
      <c r="B23" s="72" t="s">
        <v>106</v>
      </c>
      <c r="C23" s="71"/>
      <c r="D23" s="66"/>
      <c r="E23" s="73"/>
      <c r="F23" s="73"/>
    </row>
    <row r="24" spans="1:8" ht="45">
      <c r="A24" s="98"/>
      <c r="B24" s="116" t="s">
        <v>80</v>
      </c>
      <c r="C24" s="117"/>
      <c r="D24" s="118"/>
      <c r="E24" s="119"/>
      <c r="F24" s="119"/>
    </row>
    <row r="25" spans="1:8" s="44" customFormat="1" ht="75">
      <c r="A25" s="99"/>
      <c r="B25" s="56" t="s">
        <v>81</v>
      </c>
      <c r="C25" s="71" t="s">
        <v>34</v>
      </c>
      <c r="D25" s="66">
        <f>1.65*10</f>
        <v>16.5</v>
      </c>
      <c r="E25" s="73"/>
      <c r="F25" s="73"/>
    </row>
    <row r="26" spans="1:8" s="44" customFormat="1" ht="138">
      <c r="A26" s="127">
        <v>4</v>
      </c>
      <c r="B26" s="128" t="s">
        <v>107</v>
      </c>
      <c r="C26" s="71" t="s">
        <v>34</v>
      </c>
      <c r="D26" s="66">
        <v>243.72</v>
      </c>
      <c r="E26" s="73"/>
      <c r="F26" s="73"/>
      <c r="G26" s="141"/>
      <c r="H26" s="141"/>
    </row>
    <row r="27" spans="1:8" s="44" customFormat="1" ht="30">
      <c r="A27" s="99">
        <v>5</v>
      </c>
      <c r="B27" s="72" t="s">
        <v>64</v>
      </c>
      <c r="C27" s="95"/>
      <c r="D27" s="96"/>
      <c r="E27" s="97"/>
      <c r="F27" s="97"/>
    </row>
    <row r="28" spans="1:8" s="44" customFormat="1" ht="30">
      <c r="A28" s="99"/>
      <c r="B28" s="72" t="s">
        <v>65</v>
      </c>
      <c r="C28" s="71" t="s">
        <v>34</v>
      </c>
      <c r="D28" s="66">
        <f>261.44+262.65+10.1*18</f>
        <v>705.88999999999987</v>
      </c>
      <c r="E28" s="73"/>
      <c r="F28" s="73"/>
    </row>
    <row r="29" spans="1:8" s="44" customFormat="1" ht="20.25" customHeight="1">
      <c r="A29" s="110"/>
      <c r="B29" s="131" t="s">
        <v>2</v>
      </c>
      <c r="C29" s="131"/>
      <c r="D29" s="131"/>
      <c r="E29" s="131"/>
      <c r="F29" s="111"/>
      <c r="G29" s="52"/>
    </row>
    <row r="30" spans="1:8">
      <c r="F30" s="115"/>
    </row>
    <row r="64" spans="1:6" ht="15.75">
      <c r="A64" s="2"/>
      <c r="B64" s="4"/>
      <c r="C64" s="19"/>
      <c r="D64" s="19"/>
      <c r="E64" s="19"/>
      <c r="F64" s="19"/>
    </row>
    <row r="65" spans="1:6" ht="15.75">
      <c r="A65" s="2"/>
      <c r="B65" s="4"/>
      <c r="C65" s="19"/>
      <c r="D65" s="19"/>
      <c r="E65" s="19"/>
      <c r="F65" s="19"/>
    </row>
    <row r="66" spans="1:6" ht="15.75">
      <c r="A66" s="2"/>
      <c r="B66" s="4"/>
      <c r="C66" s="19"/>
      <c r="D66" s="19"/>
      <c r="E66" s="19"/>
      <c r="F66" s="19"/>
    </row>
    <row r="67" spans="1:6" ht="15.75">
      <c r="A67" s="2"/>
      <c r="B67" s="4"/>
      <c r="C67" s="19"/>
      <c r="D67" s="19"/>
      <c r="E67" s="19"/>
      <c r="F67" s="19"/>
    </row>
    <row r="68" spans="1:6" ht="15.75">
      <c r="A68" s="2"/>
      <c r="B68" s="4"/>
      <c r="C68" s="19"/>
      <c r="D68" s="19"/>
      <c r="E68" s="19"/>
      <c r="F68" s="19"/>
    </row>
    <row r="69" spans="1:6" ht="15.75">
      <c r="A69" s="2"/>
      <c r="B69" s="4"/>
      <c r="C69" s="19"/>
      <c r="D69" s="19"/>
      <c r="E69" s="19"/>
      <c r="F69" s="19"/>
    </row>
    <row r="70" spans="1:6" ht="15.75">
      <c r="A70" s="2"/>
      <c r="B70" s="4"/>
      <c r="C70" s="19"/>
      <c r="D70" s="19"/>
      <c r="E70" s="19"/>
      <c r="F70" s="19"/>
    </row>
    <row r="71" spans="1:6" ht="15.75">
      <c r="A71" s="2"/>
      <c r="B71" s="4"/>
      <c r="C71" s="19"/>
      <c r="D71" s="19"/>
      <c r="E71" s="19"/>
      <c r="F71" s="19"/>
    </row>
    <row r="72" spans="1:6" ht="15.75">
      <c r="A72" s="2"/>
      <c r="B72" s="4"/>
      <c r="C72" s="19"/>
      <c r="D72" s="19"/>
      <c r="E72" s="19"/>
      <c r="F72" s="19"/>
    </row>
    <row r="73" spans="1:6" ht="15.75">
      <c r="A73" s="2"/>
      <c r="B73" s="4"/>
      <c r="C73" s="19"/>
      <c r="D73" s="19"/>
      <c r="E73" s="19"/>
      <c r="F73" s="19"/>
    </row>
    <row r="74" spans="1:6" ht="15.75">
      <c r="A74" s="2"/>
      <c r="B74" s="4"/>
      <c r="C74" s="19"/>
      <c r="D74" s="19"/>
      <c r="E74" s="19"/>
      <c r="F74" s="19"/>
    </row>
    <row r="75" spans="1:6" ht="15.75">
      <c r="A75" s="2"/>
      <c r="B75" s="4"/>
      <c r="C75" s="19"/>
      <c r="D75" s="19"/>
      <c r="E75" s="19"/>
      <c r="F75" s="19"/>
    </row>
    <row r="76" spans="1:6" ht="15.75">
      <c r="A76" s="2"/>
      <c r="B76" s="4"/>
      <c r="C76" s="19"/>
      <c r="D76" s="19"/>
      <c r="E76" s="19"/>
      <c r="F76" s="19"/>
    </row>
    <row r="77" spans="1:6" ht="15.75">
      <c r="A77" s="2"/>
      <c r="B77" s="4"/>
      <c r="C77" s="19"/>
      <c r="D77" s="19"/>
      <c r="E77" s="19"/>
      <c r="F77" s="19"/>
    </row>
    <row r="78" spans="1:6" ht="15.75">
      <c r="A78" s="2"/>
      <c r="B78" s="4"/>
      <c r="C78" s="19"/>
      <c r="D78" s="19"/>
      <c r="E78" s="19"/>
      <c r="F78" s="19"/>
    </row>
    <row r="79" spans="1:6" ht="15.75">
      <c r="A79" s="2"/>
      <c r="B79" s="4"/>
      <c r="C79" s="19"/>
      <c r="D79" s="19"/>
      <c r="E79" s="19"/>
      <c r="F79" s="19"/>
    </row>
    <row r="80" spans="1:6" ht="15.75">
      <c r="A80" s="2"/>
      <c r="B80" s="4"/>
      <c r="C80" s="19"/>
      <c r="D80" s="19"/>
      <c r="E80" s="19"/>
      <c r="F80" s="19"/>
    </row>
    <row r="81" spans="1:6" ht="15.75">
      <c r="A81" s="2"/>
      <c r="B81" s="4"/>
      <c r="C81" s="19"/>
      <c r="D81" s="19"/>
      <c r="E81" s="19"/>
      <c r="F81" s="19"/>
    </row>
    <row r="82" spans="1:6" ht="15.75">
      <c r="A82" s="2"/>
      <c r="B82" s="4"/>
      <c r="C82" s="19"/>
      <c r="D82" s="19"/>
      <c r="E82" s="19"/>
      <c r="F82" s="19"/>
    </row>
    <row r="83" spans="1:6" ht="15.75">
      <c r="A83" s="2"/>
      <c r="B83" s="4"/>
      <c r="C83" s="19"/>
      <c r="D83" s="19"/>
      <c r="E83" s="19"/>
      <c r="F83" s="19"/>
    </row>
    <row r="84" spans="1:6" ht="15.75">
      <c r="A84" s="2"/>
      <c r="B84" s="4"/>
      <c r="C84" s="19"/>
      <c r="D84" s="19"/>
      <c r="E84" s="19"/>
      <c r="F84" s="19"/>
    </row>
    <row r="85" spans="1:6" ht="15.75">
      <c r="A85" s="2"/>
      <c r="B85" s="4"/>
      <c r="C85" s="19"/>
      <c r="D85" s="19"/>
      <c r="E85" s="19"/>
      <c r="F85" s="19"/>
    </row>
    <row r="86" spans="1:6" ht="15.75">
      <c r="A86" s="2"/>
      <c r="B86" s="4"/>
      <c r="C86" s="19"/>
      <c r="D86" s="19"/>
      <c r="E86" s="19"/>
      <c r="F86" s="19"/>
    </row>
    <row r="87" spans="1:6" ht="15.75">
      <c r="A87" s="2"/>
      <c r="B87" s="4"/>
      <c r="C87" s="19"/>
      <c r="D87" s="19"/>
      <c r="E87" s="19"/>
      <c r="F87" s="19"/>
    </row>
    <row r="88" spans="1:6" ht="15.75">
      <c r="A88" s="2"/>
      <c r="B88" s="4"/>
      <c r="C88" s="19"/>
      <c r="D88" s="19"/>
      <c r="E88" s="19"/>
      <c r="F88" s="19"/>
    </row>
    <row r="89" spans="1:6" ht="15.75">
      <c r="A89" s="2"/>
      <c r="B89" s="4"/>
      <c r="C89" s="19"/>
      <c r="D89" s="19"/>
      <c r="E89" s="19"/>
      <c r="F89" s="19"/>
    </row>
    <row r="90" spans="1:6" ht="15.75">
      <c r="A90" s="2"/>
      <c r="B90" s="4"/>
      <c r="C90" s="19"/>
      <c r="D90" s="19"/>
      <c r="E90" s="19"/>
      <c r="F90" s="19"/>
    </row>
    <row r="91" spans="1:6" ht="15.75">
      <c r="A91" s="2"/>
      <c r="B91" s="4"/>
      <c r="C91" s="19"/>
      <c r="D91" s="19"/>
      <c r="E91" s="19"/>
      <c r="F91" s="19"/>
    </row>
    <row r="92" spans="1:6" ht="15.75">
      <c r="A92" s="2"/>
      <c r="B92" s="4"/>
      <c r="C92" s="19"/>
      <c r="D92" s="19"/>
      <c r="E92" s="19"/>
      <c r="F92" s="19"/>
    </row>
    <row r="93" spans="1:6" ht="15.75">
      <c r="A93" s="2"/>
      <c r="B93" s="4"/>
      <c r="C93" s="19"/>
      <c r="D93" s="19"/>
      <c r="E93" s="19"/>
      <c r="F93" s="19"/>
    </row>
    <row r="94" spans="1:6" ht="15.75">
      <c r="A94" s="2"/>
      <c r="B94" s="4"/>
      <c r="C94" s="19"/>
      <c r="D94" s="19"/>
      <c r="E94" s="19"/>
      <c r="F94" s="19"/>
    </row>
    <row r="95" spans="1:6" ht="15.75">
      <c r="A95" s="2"/>
      <c r="B95" s="4"/>
      <c r="C95" s="19"/>
      <c r="D95" s="19"/>
      <c r="E95" s="19"/>
      <c r="F95" s="19"/>
    </row>
    <row r="96" spans="1:6" ht="15.75">
      <c r="A96" s="2"/>
      <c r="B96" s="4"/>
      <c r="C96" s="19"/>
      <c r="D96" s="19"/>
      <c r="E96" s="19"/>
      <c r="F96" s="19"/>
    </row>
    <row r="97" spans="1:6" ht="15.75">
      <c r="A97" s="2"/>
      <c r="B97" s="4"/>
      <c r="C97" s="19"/>
      <c r="D97" s="19"/>
      <c r="E97" s="19"/>
      <c r="F97" s="19"/>
    </row>
    <row r="98" spans="1:6" ht="15.75">
      <c r="A98" s="2"/>
      <c r="B98" s="4"/>
      <c r="C98" s="19"/>
      <c r="D98" s="19"/>
      <c r="E98" s="19"/>
      <c r="F98" s="19"/>
    </row>
    <row r="99" spans="1:6" ht="15.75">
      <c r="A99" s="2"/>
      <c r="B99" s="4"/>
      <c r="C99" s="19"/>
      <c r="D99" s="19"/>
      <c r="E99" s="19"/>
      <c r="F99" s="19"/>
    </row>
    <row r="100" spans="1:6" ht="15.75">
      <c r="A100" s="2"/>
      <c r="B100" s="4"/>
      <c r="C100" s="19"/>
      <c r="D100" s="19"/>
      <c r="E100" s="19"/>
      <c r="F100" s="19"/>
    </row>
  </sheetData>
  <mergeCells count="11">
    <mergeCell ref="G26:H26"/>
    <mergeCell ref="B7:F7"/>
    <mergeCell ref="B6:F6"/>
    <mergeCell ref="B29:E29"/>
    <mergeCell ref="B8:F8"/>
    <mergeCell ref="B9:F9"/>
    <mergeCell ref="B10:F10"/>
    <mergeCell ref="B11:F11"/>
    <mergeCell ref="B12:F12"/>
    <mergeCell ref="B13:F13"/>
    <mergeCell ref="B14:F14"/>
  </mergeCells>
  <phoneticPr fontId="0" type="noConversion"/>
  <pageMargins left="1.1023622047244095" right="0.70866141732283472" top="0.74803149606299213" bottom="0.74803149606299213" header="0.31496062992125984" footer="0.31496062992125984"/>
  <pageSetup paperSize="9" scale="69" orientation="portrait" verticalDpi="300" r:id="rId1"/>
  <headerFooter alignWithMargins="0">
    <oddFooter>&amp;R&amp;P/&amp;N</oddFooter>
  </headerFooter>
  <rowBreaks count="1" manualBreakCount="1">
    <brk id="20"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88"/>
  <sheetViews>
    <sheetView showGridLines="0" view="pageLayout" topLeftCell="A13" zoomScaleNormal="100" zoomScaleSheetLayoutView="40" workbookViewId="0">
      <selection activeCell="F17" sqref="F17"/>
    </sheetView>
  </sheetViews>
  <sheetFormatPr defaultRowHeight="15"/>
  <cols>
    <col min="1" max="1" width="4.140625" customWidth="1"/>
    <col min="2" max="2" width="44.140625" customWidth="1"/>
    <col min="3" max="3" width="6.7109375" customWidth="1"/>
    <col min="4" max="4" width="9.85546875" customWidth="1"/>
    <col min="5" max="5" width="12.7109375" customWidth="1"/>
    <col min="6" max="6" width="12.28515625" customWidth="1"/>
    <col min="9" max="9" width="2.42578125" customWidth="1"/>
  </cols>
  <sheetData>
    <row r="1" spans="1:6">
      <c r="A1" s="80" t="s">
        <v>33</v>
      </c>
      <c r="B1" s="24"/>
      <c r="C1" s="124"/>
      <c r="D1" s="124"/>
      <c r="E1" s="124"/>
      <c r="F1" s="124"/>
    </row>
    <row r="2" spans="1:6">
      <c r="A2" s="24"/>
      <c r="B2" s="125" t="str">
        <f>+REKAPITULACIJA!B7</f>
        <v>VIŠESTAMBENA ZGRADA VIJENAC JAKOVA GOTOVCA 13-14, OSIJEK</v>
      </c>
      <c r="C2" s="124"/>
      <c r="D2" s="124"/>
      <c r="E2" s="124"/>
      <c r="F2" s="124"/>
    </row>
    <row r="3" spans="1:6">
      <c r="A3" s="60"/>
      <c r="B3" s="126"/>
      <c r="C3" s="60"/>
      <c r="D3" s="60"/>
      <c r="E3" s="60"/>
      <c r="F3" s="60"/>
    </row>
    <row r="4" spans="1:6">
      <c r="A4" s="36" t="s">
        <v>28</v>
      </c>
      <c r="B4" s="49" t="s">
        <v>15</v>
      </c>
      <c r="C4" s="60"/>
      <c r="D4" s="63"/>
      <c r="E4" s="60"/>
      <c r="F4" s="64"/>
    </row>
    <row r="5" spans="1:6">
      <c r="A5" s="36"/>
      <c r="B5" s="49"/>
      <c r="C5" s="60"/>
      <c r="D5" s="63"/>
      <c r="E5" s="60"/>
      <c r="F5" s="64"/>
    </row>
    <row r="6" spans="1:6" ht="15.75">
      <c r="A6" s="36"/>
      <c r="B6" s="65" t="s">
        <v>6</v>
      </c>
      <c r="C6" s="67"/>
      <c r="D6" s="68"/>
      <c r="E6" s="67"/>
      <c r="F6" s="70"/>
    </row>
    <row r="7" spans="1:6" ht="15.75">
      <c r="A7" s="36"/>
      <c r="B7" s="69"/>
      <c r="C7" s="67"/>
      <c r="D7" s="68"/>
      <c r="E7" s="67"/>
      <c r="F7" s="70"/>
    </row>
    <row r="8" spans="1:6" s="25" customFormat="1" ht="104.25" customHeight="1">
      <c r="A8" s="123"/>
      <c r="B8" s="144" t="s">
        <v>53</v>
      </c>
      <c r="C8" s="144"/>
      <c r="D8" s="144"/>
      <c r="E8" s="144"/>
      <c r="F8" s="144"/>
    </row>
    <row r="9" spans="1:6" s="25" customFormat="1" ht="61.5" customHeight="1">
      <c r="A9" s="123"/>
      <c r="B9" s="144" t="s">
        <v>54</v>
      </c>
      <c r="C9" s="144"/>
      <c r="D9" s="144"/>
      <c r="E9" s="144"/>
      <c r="F9" s="144"/>
    </row>
    <row r="10" spans="1:6" s="25" customFormat="1" ht="77.25" customHeight="1">
      <c r="A10" s="123"/>
      <c r="B10" s="145" t="s">
        <v>44</v>
      </c>
      <c r="C10" s="145"/>
      <c r="D10" s="145"/>
      <c r="E10" s="145"/>
      <c r="F10" s="145"/>
    </row>
    <row r="11" spans="1:6" s="25" customFormat="1" ht="109.5" customHeight="1">
      <c r="A11" s="123"/>
      <c r="B11" s="145" t="s">
        <v>43</v>
      </c>
      <c r="C11" s="145"/>
      <c r="D11" s="145"/>
      <c r="E11" s="145"/>
      <c r="F11" s="145"/>
    </row>
    <row r="12" spans="1:6" s="25" customFormat="1" ht="63" customHeight="1">
      <c r="A12" s="123"/>
      <c r="B12" s="145" t="s">
        <v>12</v>
      </c>
      <c r="C12" s="145"/>
      <c r="D12" s="145"/>
      <c r="E12" s="145"/>
      <c r="F12" s="145"/>
    </row>
    <row r="13" spans="1:6" s="25" customFormat="1" ht="79.5" customHeight="1">
      <c r="A13" s="123"/>
      <c r="B13" s="145" t="s">
        <v>13</v>
      </c>
      <c r="C13" s="145"/>
      <c r="D13" s="145"/>
      <c r="E13" s="145"/>
      <c r="F13" s="145"/>
    </row>
    <row r="14" spans="1:6" s="43" customFormat="1" ht="22.5">
      <c r="A14" s="105" t="s">
        <v>18</v>
      </c>
      <c r="B14" s="106" t="s">
        <v>19</v>
      </c>
      <c r="C14" s="107" t="s">
        <v>20</v>
      </c>
      <c r="D14" s="105" t="s">
        <v>21</v>
      </c>
      <c r="E14" s="105" t="s">
        <v>22</v>
      </c>
      <c r="F14" s="105" t="s">
        <v>23</v>
      </c>
    </row>
    <row r="15" spans="1:6" s="44" customFormat="1" ht="105.75" customHeight="1">
      <c r="A15" s="99" t="s">
        <v>24</v>
      </c>
      <c r="B15" s="72" t="s">
        <v>62</v>
      </c>
      <c r="C15" s="71" t="s">
        <v>38</v>
      </c>
      <c r="D15" s="66">
        <f>'DEMONTAŽE I RUŠENJA'!D15</f>
        <v>36</v>
      </c>
      <c r="E15" s="73"/>
      <c r="F15" s="73"/>
    </row>
    <row r="16" spans="1:6" s="44" customFormat="1" ht="60">
      <c r="A16" s="99" t="s">
        <v>25</v>
      </c>
      <c r="B16" s="72" t="s">
        <v>84</v>
      </c>
      <c r="C16" s="71" t="s">
        <v>38</v>
      </c>
      <c r="D16" s="66">
        <f>2*6+2*19</f>
        <v>50</v>
      </c>
      <c r="E16" s="73"/>
      <c r="F16" s="73"/>
    </row>
    <row r="17" spans="1:6" s="44" customFormat="1" ht="20.25" customHeight="1">
      <c r="A17" s="110"/>
      <c r="B17" s="131" t="s">
        <v>14</v>
      </c>
      <c r="C17" s="131"/>
      <c r="D17" s="131"/>
      <c r="E17" s="131"/>
      <c r="F17" s="111"/>
    </row>
    <row r="52" spans="1:6" ht="15.75">
      <c r="A52" s="4"/>
      <c r="B52" s="4"/>
      <c r="C52" s="4"/>
      <c r="D52" s="4"/>
      <c r="E52" s="4"/>
      <c r="F52" s="4"/>
    </row>
    <row r="53" spans="1:6" ht="15.75">
      <c r="A53" s="4"/>
      <c r="B53" s="4"/>
      <c r="C53" s="4"/>
      <c r="D53" s="4"/>
      <c r="E53" s="4"/>
      <c r="F53" s="4"/>
    </row>
    <row r="54" spans="1:6" ht="15.75">
      <c r="A54" s="4"/>
      <c r="B54" s="4"/>
      <c r="C54" s="4"/>
      <c r="D54" s="4"/>
      <c r="E54" s="4"/>
      <c r="F54" s="4"/>
    </row>
    <row r="55" spans="1:6" ht="15.75">
      <c r="A55" s="4"/>
      <c r="B55" s="4"/>
      <c r="C55" s="4"/>
      <c r="D55" s="4"/>
      <c r="E55" s="4"/>
      <c r="F55" s="4"/>
    </row>
    <row r="56" spans="1:6" ht="15.75">
      <c r="A56" s="4"/>
      <c r="B56" s="4"/>
      <c r="C56" s="4"/>
      <c r="D56" s="4"/>
      <c r="E56" s="4"/>
      <c r="F56" s="4"/>
    </row>
    <row r="57" spans="1:6" ht="15.75">
      <c r="A57" s="4"/>
      <c r="B57" s="4"/>
      <c r="C57" s="4"/>
      <c r="D57" s="4"/>
      <c r="E57" s="4"/>
      <c r="F57" s="4"/>
    </row>
    <row r="58" spans="1:6" ht="15.75">
      <c r="A58" s="4"/>
      <c r="B58" s="4"/>
      <c r="C58" s="4"/>
      <c r="D58" s="4"/>
      <c r="E58" s="4"/>
      <c r="F58" s="4"/>
    </row>
    <row r="59" spans="1:6" ht="15.75">
      <c r="A59" s="4"/>
      <c r="B59" s="4"/>
      <c r="C59" s="4"/>
      <c r="D59" s="4"/>
      <c r="E59" s="4"/>
      <c r="F59" s="4"/>
    </row>
    <row r="60" spans="1:6" ht="15.75">
      <c r="A60" s="4"/>
      <c r="B60" s="4"/>
      <c r="C60" s="4"/>
      <c r="D60" s="4"/>
      <c r="E60" s="4"/>
      <c r="F60" s="4"/>
    </row>
    <row r="61" spans="1:6" ht="15.75">
      <c r="A61" s="4"/>
      <c r="B61" s="4"/>
      <c r="C61" s="4"/>
      <c r="D61" s="4"/>
      <c r="E61" s="4"/>
      <c r="F61" s="4"/>
    </row>
    <row r="62" spans="1:6" ht="15.75">
      <c r="A62" s="4"/>
      <c r="B62" s="4"/>
      <c r="C62" s="4"/>
      <c r="D62" s="4"/>
      <c r="E62" s="4"/>
      <c r="F62" s="4"/>
    </row>
    <row r="63" spans="1:6" ht="15.75">
      <c r="A63" s="4"/>
      <c r="B63" s="4"/>
      <c r="C63" s="4"/>
      <c r="D63" s="4"/>
      <c r="E63" s="4"/>
      <c r="F63" s="4"/>
    </row>
    <row r="64" spans="1:6" ht="15.75">
      <c r="A64" s="4"/>
      <c r="B64" s="4"/>
      <c r="C64" s="4"/>
      <c r="D64" s="4"/>
      <c r="E64" s="4"/>
      <c r="F64" s="4"/>
    </row>
    <row r="65" spans="1:6" ht="15.75">
      <c r="A65" s="4"/>
      <c r="B65" s="4"/>
      <c r="C65" s="4"/>
      <c r="D65" s="4"/>
      <c r="E65" s="4"/>
      <c r="F65" s="4"/>
    </row>
    <row r="66" spans="1:6" ht="15.75">
      <c r="A66" s="4"/>
      <c r="B66" s="4"/>
      <c r="C66" s="4"/>
      <c r="D66" s="4"/>
      <c r="E66" s="4"/>
      <c r="F66" s="4"/>
    </row>
    <row r="67" spans="1:6" ht="15.75">
      <c r="A67" s="4"/>
      <c r="B67" s="4"/>
      <c r="C67" s="4"/>
      <c r="D67" s="4"/>
      <c r="E67" s="4"/>
      <c r="F67" s="4"/>
    </row>
    <row r="68" spans="1:6" ht="15.75">
      <c r="A68" s="4"/>
      <c r="B68" s="4"/>
      <c r="C68" s="4"/>
      <c r="D68" s="4"/>
      <c r="E68" s="4"/>
      <c r="F68" s="4"/>
    </row>
    <row r="69" spans="1:6" ht="15.75">
      <c r="A69" s="4"/>
      <c r="B69" s="4"/>
      <c r="C69" s="4"/>
      <c r="D69" s="4"/>
      <c r="E69" s="4"/>
      <c r="F69" s="4"/>
    </row>
    <row r="70" spans="1:6" ht="15.75">
      <c r="A70" s="4"/>
      <c r="B70" s="4"/>
      <c r="C70" s="4"/>
      <c r="D70" s="4"/>
      <c r="E70" s="4"/>
      <c r="F70" s="4"/>
    </row>
    <row r="71" spans="1:6" ht="15.75">
      <c r="A71" s="4"/>
      <c r="B71" s="4"/>
      <c r="C71" s="4"/>
      <c r="D71" s="4"/>
      <c r="E71" s="4"/>
      <c r="F71" s="4"/>
    </row>
    <row r="72" spans="1:6" ht="15.75">
      <c r="A72" s="4"/>
      <c r="B72" s="4"/>
      <c r="C72" s="4"/>
      <c r="D72" s="4"/>
      <c r="E72" s="4"/>
      <c r="F72" s="4"/>
    </row>
    <row r="73" spans="1:6" ht="15.75">
      <c r="A73" s="4"/>
      <c r="B73" s="4"/>
      <c r="C73" s="4"/>
      <c r="D73" s="4"/>
      <c r="E73" s="4"/>
      <c r="F73" s="4"/>
    </row>
    <row r="74" spans="1:6" ht="15.75">
      <c r="A74" s="4"/>
      <c r="B74" s="4"/>
      <c r="C74" s="4"/>
      <c r="D74" s="4"/>
      <c r="E74" s="4"/>
      <c r="F74" s="4"/>
    </row>
    <row r="75" spans="1:6" ht="15.75">
      <c r="A75" s="4"/>
      <c r="B75" s="4"/>
      <c r="C75" s="4"/>
      <c r="D75" s="4"/>
      <c r="E75" s="4"/>
      <c r="F75" s="4"/>
    </row>
    <row r="76" spans="1:6" ht="15.75">
      <c r="A76" s="4"/>
      <c r="B76" s="4"/>
      <c r="C76" s="4"/>
      <c r="D76" s="4"/>
      <c r="E76" s="4"/>
      <c r="F76" s="4"/>
    </row>
    <row r="77" spans="1:6" ht="15.75">
      <c r="A77" s="4"/>
      <c r="B77" s="4"/>
      <c r="C77" s="4"/>
      <c r="D77" s="4"/>
      <c r="E77" s="4"/>
      <c r="F77" s="4"/>
    </row>
    <row r="78" spans="1:6" ht="15.75">
      <c r="A78" s="4"/>
      <c r="B78" s="4"/>
      <c r="C78" s="4"/>
      <c r="D78" s="4"/>
      <c r="E78" s="4"/>
      <c r="F78" s="4"/>
    </row>
    <row r="79" spans="1:6" ht="15.75">
      <c r="A79" s="4"/>
      <c r="B79" s="4"/>
      <c r="C79" s="4"/>
      <c r="D79" s="4"/>
      <c r="E79" s="4"/>
      <c r="F79" s="4"/>
    </row>
    <row r="80" spans="1:6" ht="15.75">
      <c r="A80" s="4"/>
      <c r="B80" s="4"/>
      <c r="C80" s="4"/>
      <c r="D80" s="4"/>
      <c r="E80" s="4"/>
      <c r="F80" s="4"/>
    </row>
    <row r="81" spans="1:6" ht="15.75">
      <c r="A81" s="4"/>
      <c r="B81" s="4"/>
      <c r="C81" s="4"/>
      <c r="D81" s="4"/>
      <c r="E81" s="4"/>
      <c r="F81" s="4"/>
    </row>
    <row r="82" spans="1:6" ht="15.75">
      <c r="A82" s="4"/>
      <c r="B82" s="4"/>
      <c r="C82" s="4"/>
      <c r="D82" s="4"/>
      <c r="E82" s="4"/>
      <c r="F82" s="4"/>
    </row>
    <row r="83" spans="1:6" ht="15.75">
      <c r="A83" s="4"/>
      <c r="B83" s="4"/>
      <c r="C83" s="4"/>
      <c r="D83" s="4"/>
      <c r="E83" s="4"/>
      <c r="F83" s="4"/>
    </row>
    <row r="84" spans="1:6" ht="15.75">
      <c r="A84" s="4"/>
      <c r="B84" s="4"/>
      <c r="C84" s="4"/>
      <c r="D84" s="4"/>
      <c r="E84" s="4"/>
      <c r="F84" s="4"/>
    </row>
    <row r="85" spans="1:6" ht="15.75">
      <c r="A85" s="4"/>
      <c r="B85" s="4"/>
      <c r="C85" s="4"/>
      <c r="D85" s="4"/>
      <c r="E85" s="4"/>
      <c r="F85" s="4"/>
    </row>
    <row r="86" spans="1:6" ht="15.75">
      <c r="A86" s="4"/>
      <c r="B86" s="4"/>
      <c r="C86" s="4"/>
      <c r="D86" s="4"/>
      <c r="E86" s="4"/>
      <c r="F86" s="4"/>
    </row>
    <row r="87" spans="1:6" ht="15.75">
      <c r="A87" s="4"/>
      <c r="B87" s="4"/>
      <c r="C87" s="4"/>
      <c r="D87" s="4"/>
      <c r="E87" s="4"/>
      <c r="F87" s="4"/>
    </row>
    <row r="88" spans="1:6" ht="15.75">
      <c r="A88" s="4"/>
      <c r="B88" s="4"/>
      <c r="C88" s="4"/>
      <c r="D88" s="4"/>
      <c r="E88" s="4"/>
      <c r="F88" s="4"/>
    </row>
  </sheetData>
  <mergeCells count="7">
    <mergeCell ref="B17:E17"/>
    <mergeCell ref="B8:F8"/>
    <mergeCell ref="B9:F9"/>
    <mergeCell ref="B10:F10"/>
    <mergeCell ref="B11:F11"/>
    <mergeCell ref="B12:F12"/>
    <mergeCell ref="B13:F13"/>
  </mergeCells>
  <phoneticPr fontId="0" type="noConversion"/>
  <pageMargins left="1.1023622047244095" right="0.70866141732283472" top="0.74803149606299213" bottom="0.74803149606299213" header="0.31496062992125984" footer="0.31496062992125984"/>
  <pageSetup paperSize="9" scale="91" orientation="portrait" horizontalDpi="4294967293" verticalDpi="300" r:id="rId1"/>
  <headerFooter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84"/>
  <sheetViews>
    <sheetView showGridLines="0" view="pageLayout" zoomScaleNormal="100" zoomScaleSheetLayoutView="100" workbookViewId="0">
      <selection activeCell="F13" sqref="F13"/>
    </sheetView>
  </sheetViews>
  <sheetFormatPr defaultRowHeight="15"/>
  <cols>
    <col min="1" max="1" width="4.140625" customWidth="1"/>
    <col min="2" max="2" width="44.140625" customWidth="1"/>
    <col min="3" max="3" width="6.7109375" customWidth="1"/>
    <col min="4" max="4" width="9.85546875" customWidth="1"/>
    <col min="5" max="5" width="12.7109375" customWidth="1"/>
    <col min="6" max="6" width="12.28515625" customWidth="1"/>
    <col min="9" max="9" width="2.42578125" customWidth="1"/>
  </cols>
  <sheetData>
    <row r="1" spans="1:6">
      <c r="A1" s="1" t="s">
        <v>33</v>
      </c>
      <c r="B1" s="2"/>
      <c r="C1" s="20"/>
      <c r="D1" s="20"/>
      <c r="E1" s="20"/>
      <c r="F1" s="20"/>
    </row>
    <row r="2" spans="1:6">
      <c r="A2" s="2"/>
      <c r="B2" s="31" t="str">
        <f>+REKAPITULACIJA!B7</f>
        <v>VIŠESTAMBENA ZGRADA VIJENAC JAKOVA GOTOVCA 13-14, OSIJEK</v>
      </c>
      <c r="C2" s="20"/>
      <c r="D2" s="20"/>
      <c r="E2" s="20"/>
      <c r="F2" s="20"/>
    </row>
    <row r="3" spans="1:6">
      <c r="A3" s="60"/>
      <c r="B3" s="32"/>
      <c r="C3" s="3"/>
      <c r="D3" s="3"/>
      <c r="E3" s="3"/>
      <c r="F3" s="60"/>
    </row>
    <row r="4" spans="1:6">
      <c r="A4" s="36" t="s">
        <v>29</v>
      </c>
      <c r="B4" s="26" t="s">
        <v>86</v>
      </c>
      <c r="C4" s="3"/>
      <c r="D4" s="5"/>
      <c r="E4" s="3"/>
      <c r="F4" s="64"/>
    </row>
    <row r="5" spans="1:6">
      <c r="A5" s="36"/>
      <c r="B5" s="26"/>
      <c r="C5" s="60"/>
      <c r="D5" s="63"/>
      <c r="E5" s="60"/>
      <c r="F5" s="64"/>
    </row>
    <row r="6" spans="1:6" ht="15.75">
      <c r="A6" s="36"/>
      <c r="B6" s="65"/>
      <c r="C6" s="67"/>
      <c r="D6" s="68"/>
      <c r="E6" s="67"/>
      <c r="F6" s="70"/>
    </row>
    <row r="7" spans="1:6" ht="15.75">
      <c r="A7" s="36"/>
      <c r="B7" s="69"/>
      <c r="C7" s="67"/>
      <c r="D7" s="68"/>
      <c r="E7" s="67"/>
      <c r="F7" s="70"/>
    </row>
    <row r="8" spans="1:6" s="43" customFormat="1" ht="22.5">
      <c r="A8" s="105" t="s">
        <v>18</v>
      </c>
      <c r="B8" s="106" t="s">
        <v>19</v>
      </c>
      <c r="C8" s="107" t="s">
        <v>20</v>
      </c>
      <c r="D8" s="105" t="s">
        <v>21</v>
      </c>
      <c r="E8" s="105" t="s">
        <v>22</v>
      </c>
      <c r="F8" s="105" t="s">
        <v>23</v>
      </c>
    </row>
    <row r="9" spans="1:6" s="44" customFormat="1" ht="240">
      <c r="A9" s="99" t="s">
        <v>24</v>
      </c>
      <c r="B9" s="72" t="s">
        <v>89</v>
      </c>
      <c r="C9" s="71"/>
      <c r="D9" s="66"/>
      <c r="E9" s="73"/>
      <c r="F9" s="73"/>
    </row>
    <row r="10" spans="1:6" s="44" customFormat="1">
      <c r="A10" s="99"/>
      <c r="B10" s="72" t="s">
        <v>87</v>
      </c>
      <c r="C10" s="71" t="s">
        <v>38</v>
      </c>
      <c r="D10" s="66">
        <v>8</v>
      </c>
      <c r="E10" s="73"/>
      <c r="F10" s="73"/>
    </row>
    <row r="11" spans="1:6" s="44" customFormat="1">
      <c r="A11" s="99"/>
      <c r="B11" s="72" t="s">
        <v>88</v>
      </c>
      <c r="C11" s="71" t="s">
        <v>38</v>
      </c>
      <c r="D11" s="66">
        <v>15</v>
      </c>
      <c r="E11" s="73"/>
      <c r="F11" s="73"/>
    </row>
    <row r="12" spans="1:6" s="44" customFormat="1" ht="60">
      <c r="A12" s="99" t="s">
        <v>25</v>
      </c>
      <c r="B12" s="72" t="s">
        <v>84</v>
      </c>
      <c r="C12" s="71" t="s">
        <v>38</v>
      </c>
      <c r="D12" s="66">
        <v>10</v>
      </c>
      <c r="E12" s="73"/>
      <c r="F12" s="73"/>
    </row>
    <row r="13" spans="1:6" s="44" customFormat="1" ht="20.25" customHeight="1">
      <c r="A13" s="110"/>
      <c r="B13" s="131" t="s">
        <v>91</v>
      </c>
      <c r="C13" s="131"/>
      <c r="D13" s="131"/>
      <c r="E13" s="131"/>
      <c r="F13" s="111"/>
    </row>
    <row r="48" spans="1:6" ht="15.75">
      <c r="A48" s="4"/>
      <c r="B48" s="4"/>
      <c r="C48" s="4"/>
      <c r="D48" s="4"/>
      <c r="E48" s="4"/>
      <c r="F48" s="4"/>
    </row>
    <row r="49" spans="1:6" ht="15.75">
      <c r="A49" s="4"/>
      <c r="B49" s="4"/>
      <c r="C49" s="4"/>
      <c r="D49" s="4"/>
      <c r="E49" s="4"/>
      <c r="F49" s="4"/>
    </row>
    <row r="50" spans="1:6" ht="15.75">
      <c r="A50" s="4"/>
      <c r="B50" s="4"/>
      <c r="C50" s="4"/>
      <c r="D50" s="4"/>
      <c r="E50" s="4"/>
      <c r="F50" s="4"/>
    </row>
    <row r="51" spans="1:6" ht="15.75">
      <c r="A51" s="4"/>
      <c r="B51" s="4"/>
      <c r="C51" s="4"/>
      <c r="D51" s="4"/>
      <c r="E51" s="4"/>
      <c r="F51" s="4"/>
    </row>
    <row r="52" spans="1:6" ht="15.75">
      <c r="A52" s="4"/>
      <c r="B52" s="4"/>
      <c r="C52" s="4"/>
      <c r="D52" s="4"/>
      <c r="E52" s="4"/>
      <c r="F52" s="4"/>
    </row>
    <row r="53" spans="1:6" ht="15.75">
      <c r="A53" s="4"/>
      <c r="B53" s="4"/>
      <c r="C53" s="4"/>
      <c r="D53" s="4"/>
      <c r="E53" s="4"/>
      <c r="F53" s="4"/>
    </row>
    <row r="54" spans="1:6" ht="15.75">
      <c r="A54" s="4"/>
      <c r="B54" s="4"/>
      <c r="C54" s="4"/>
      <c r="D54" s="4"/>
      <c r="E54" s="4"/>
      <c r="F54" s="4"/>
    </row>
    <row r="55" spans="1:6" ht="15.75">
      <c r="A55" s="4"/>
      <c r="B55" s="4"/>
      <c r="C55" s="4"/>
      <c r="D55" s="4"/>
      <c r="E55" s="4"/>
      <c r="F55" s="4"/>
    </row>
    <row r="56" spans="1:6" ht="15.75">
      <c r="A56" s="4"/>
      <c r="B56" s="4"/>
      <c r="C56" s="4"/>
      <c r="D56" s="4"/>
      <c r="E56" s="4"/>
      <c r="F56" s="4"/>
    </row>
    <row r="57" spans="1:6" ht="15.75">
      <c r="A57" s="4"/>
      <c r="B57" s="4"/>
      <c r="C57" s="4"/>
      <c r="D57" s="4"/>
      <c r="E57" s="4"/>
      <c r="F57" s="4"/>
    </row>
    <row r="58" spans="1:6" ht="15.75">
      <c r="A58" s="4"/>
      <c r="B58" s="4"/>
      <c r="C58" s="4"/>
      <c r="D58" s="4"/>
      <c r="E58" s="4"/>
      <c r="F58" s="4"/>
    </row>
    <row r="59" spans="1:6" ht="15.75">
      <c r="A59" s="4"/>
      <c r="B59" s="4"/>
      <c r="C59" s="4"/>
      <c r="D59" s="4"/>
      <c r="E59" s="4"/>
      <c r="F59" s="4"/>
    </row>
    <row r="60" spans="1:6" ht="15.75">
      <c r="A60" s="4"/>
      <c r="B60" s="4"/>
      <c r="C60" s="4"/>
      <c r="D60" s="4"/>
      <c r="E60" s="4"/>
      <c r="F60" s="4"/>
    </row>
    <row r="61" spans="1:6" ht="15.75">
      <c r="A61" s="4"/>
      <c r="B61" s="4"/>
      <c r="C61" s="4"/>
      <c r="D61" s="4"/>
      <c r="E61" s="4"/>
      <c r="F61" s="4"/>
    </row>
    <row r="62" spans="1:6" ht="15.75">
      <c r="A62" s="4"/>
      <c r="B62" s="4"/>
      <c r="C62" s="4"/>
      <c r="D62" s="4"/>
      <c r="E62" s="4"/>
      <c r="F62" s="4"/>
    </row>
    <row r="63" spans="1:6" ht="15.75">
      <c r="A63" s="4"/>
      <c r="B63" s="4"/>
      <c r="C63" s="4"/>
      <c r="D63" s="4"/>
      <c r="E63" s="4"/>
      <c r="F63" s="4"/>
    </row>
    <row r="64" spans="1:6" ht="15.75">
      <c r="A64" s="4"/>
      <c r="B64" s="4"/>
      <c r="C64" s="4"/>
      <c r="D64" s="4"/>
      <c r="E64" s="4"/>
      <c r="F64" s="4"/>
    </row>
    <row r="65" spans="1:6" ht="15.75">
      <c r="A65" s="4"/>
      <c r="B65" s="4"/>
      <c r="C65" s="4"/>
      <c r="D65" s="4"/>
      <c r="E65" s="4"/>
      <c r="F65" s="4"/>
    </row>
    <row r="66" spans="1:6" ht="15.75">
      <c r="A66" s="4"/>
      <c r="B66" s="4"/>
      <c r="C66" s="4"/>
      <c r="D66" s="4"/>
      <c r="E66" s="4"/>
      <c r="F66" s="4"/>
    </row>
    <row r="67" spans="1:6" ht="15.75">
      <c r="A67" s="4"/>
      <c r="B67" s="4"/>
      <c r="C67" s="4"/>
      <c r="D67" s="4"/>
      <c r="E67" s="4"/>
      <c r="F67" s="4"/>
    </row>
    <row r="68" spans="1:6" ht="15.75">
      <c r="A68" s="4"/>
      <c r="B68" s="4"/>
      <c r="C68" s="4"/>
      <c r="D68" s="4"/>
      <c r="E68" s="4"/>
      <c r="F68" s="4"/>
    </row>
    <row r="69" spans="1:6" ht="15.75">
      <c r="A69" s="4"/>
      <c r="B69" s="4"/>
      <c r="C69" s="4"/>
      <c r="D69" s="4"/>
      <c r="E69" s="4"/>
      <c r="F69" s="4"/>
    </row>
    <row r="70" spans="1:6" ht="15.75">
      <c r="A70" s="4"/>
      <c r="B70" s="4"/>
      <c r="C70" s="4"/>
      <c r="D70" s="4"/>
      <c r="E70" s="4"/>
      <c r="F70" s="4"/>
    </row>
    <row r="71" spans="1:6" ht="15.75">
      <c r="A71" s="4"/>
      <c r="B71" s="4"/>
      <c r="C71" s="4"/>
      <c r="D71" s="4"/>
      <c r="E71" s="4"/>
      <c r="F71" s="4"/>
    </row>
    <row r="72" spans="1:6" ht="15.75">
      <c r="A72" s="4"/>
      <c r="B72" s="4"/>
      <c r="C72" s="4"/>
      <c r="D72" s="4"/>
      <c r="E72" s="4"/>
      <c r="F72" s="4"/>
    </row>
    <row r="73" spans="1:6" ht="15.75">
      <c r="A73" s="4"/>
      <c r="B73" s="4"/>
      <c r="C73" s="4"/>
      <c r="D73" s="4"/>
      <c r="E73" s="4"/>
      <c r="F73" s="4"/>
    </row>
    <row r="74" spans="1:6" ht="15.75">
      <c r="A74" s="4"/>
      <c r="B74" s="4"/>
      <c r="C74" s="4"/>
      <c r="D74" s="4"/>
      <c r="E74" s="4"/>
      <c r="F74" s="4"/>
    </row>
    <row r="75" spans="1:6" ht="15.75">
      <c r="A75" s="4"/>
      <c r="B75" s="4"/>
      <c r="C75" s="4"/>
      <c r="D75" s="4"/>
      <c r="E75" s="4"/>
      <c r="F75" s="4"/>
    </row>
    <row r="76" spans="1:6" ht="15.75">
      <c r="A76" s="4"/>
      <c r="B76" s="4"/>
      <c r="C76" s="4"/>
      <c r="D76" s="4"/>
      <c r="E76" s="4"/>
      <c r="F76" s="4"/>
    </row>
    <row r="77" spans="1:6" ht="15.75">
      <c r="A77" s="4"/>
      <c r="B77" s="4"/>
      <c r="C77" s="4"/>
      <c r="D77" s="4"/>
      <c r="E77" s="4"/>
      <c r="F77" s="4"/>
    </row>
    <row r="78" spans="1:6" ht="15.75">
      <c r="A78" s="4"/>
      <c r="B78" s="4"/>
      <c r="C78" s="4"/>
      <c r="D78" s="4"/>
      <c r="E78" s="4"/>
      <c r="F78" s="4"/>
    </row>
    <row r="79" spans="1:6" ht="15.75">
      <c r="A79" s="4"/>
      <c r="B79" s="4"/>
      <c r="C79" s="4"/>
      <c r="D79" s="4"/>
      <c r="E79" s="4"/>
      <c r="F79" s="4"/>
    </row>
    <row r="80" spans="1:6" ht="15.75">
      <c r="A80" s="4"/>
      <c r="B80" s="4"/>
      <c r="C80" s="4"/>
      <c r="D80" s="4"/>
      <c r="E80" s="4"/>
      <c r="F80" s="4"/>
    </row>
    <row r="81" spans="1:6" ht="15.75">
      <c r="A81" s="4"/>
      <c r="B81" s="4"/>
      <c r="C81" s="4"/>
      <c r="D81" s="4"/>
      <c r="E81" s="4"/>
      <c r="F81" s="4"/>
    </row>
    <row r="82" spans="1:6" ht="15.75">
      <c r="A82" s="4"/>
      <c r="B82" s="4"/>
      <c r="C82" s="4"/>
      <c r="D82" s="4"/>
      <c r="E82" s="4"/>
      <c r="F82" s="4"/>
    </row>
    <row r="83" spans="1:6" ht="15.75">
      <c r="A83" s="4"/>
      <c r="B83" s="4"/>
      <c r="C83" s="4"/>
      <c r="D83" s="4"/>
      <c r="E83" s="4"/>
      <c r="F83" s="4"/>
    </row>
    <row r="84" spans="1:6" ht="15.75">
      <c r="A84" s="4"/>
      <c r="B84" s="4"/>
      <c r="C84" s="4"/>
      <c r="D84" s="4"/>
      <c r="E84" s="4"/>
      <c r="F84" s="4"/>
    </row>
  </sheetData>
  <mergeCells count="1">
    <mergeCell ref="B13:E13"/>
  </mergeCells>
  <pageMargins left="1.1023622047244095" right="0.70866141732283472" top="0.74803149606299213" bottom="0.74803149606299213" header="0.31496062992125984" footer="0.31496062992125984"/>
  <pageSetup paperSize="9" scale="91" orientation="portrait" horizontalDpi="4294967293" verticalDpi="300"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REKAPITULACIJA</vt:lpstr>
      <vt:lpstr>DEMONTAŽE I RUŠENJA</vt:lpstr>
      <vt:lpstr>UGRADNJA VRATA I PROZORA</vt:lpstr>
      <vt:lpstr>KROVOPOKRIVAČKI</vt:lpstr>
      <vt:lpstr>FASADERSKI</vt:lpstr>
      <vt:lpstr>LIMARSKI</vt:lpstr>
      <vt:lpstr>OSTALI</vt:lpstr>
      <vt:lpstr>'DEMONTAŽE I RUŠENJA'!Print_Area</vt:lpstr>
      <vt:lpstr>FASADERSKI!Print_Area</vt:lpstr>
      <vt:lpstr>KROVOPOKRIVAČKI!Print_Area</vt:lpstr>
      <vt:lpstr>LIMARSKI!Print_Area</vt:lpstr>
      <vt:lpstr>OSTALI!Print_Area</vt:lpstr>
      <vt:lpstr>'UGRADNJA VRATA I PROZORA'!Print_Area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2014-06-06T10:12:42Z</cp:lastPrinted>
  <dcterms:created xsi:type="dcterms:W3CDTF">2006-11-28T10:16:26Z</dcterms:created>
  <dcterms:modified xsi:type="dcterms:W3CDTF">2017-08-21T11:26:02Z</dcterms:modified>
</cp:coreProperties>
</file>